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0740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5"/>
  </externalReferences>
  <definedNames>
    <definedName name="_xlnm.Print_Area" localSheetId="0">BS!$A$1:$J$67</definedName>
    <definedName name="_xlnm.Print_Area" localSheetId="3">'CF-Ann'!$A$1:$F$45</definedName>
    <definedName name="_xlnm.Print_Area" localSheetId="1">'PL-ann sum'!$A$1:$I$68</definedName>
  </definedNames>
  <calcPr calcId="144525"/>
</workbook>
</file>

<file path=xl/calcChain.xml><?xml version="1.0" encoding="utf-8"?>
<calcChain xmlns="http://schemas.openxmlformats.org/spreadsheetml/2006/main">
  <c r="F18" i="4" l="1"/>
  <c r="F24" i="4" s="1"/>
  <c r="F29" i="4" s="1"/>
  <c r="F39" i="4" s="1"/>
  <c r="F41" i="4" s="1"/>
  <c r="A2" i="4"/>
  <c r="A2" i="3"/>
  <c r="H12" i="3"/>
  <c r="J12" i="3"/>
  <c r="H14" i="3"/>
  <c r="J14" i="3"/>
  <c r="E17" i="3"/>
  <c r="F17" i="3"/>
  <c r="G17" i="3"/>
  <c r="H17" i="3"/>
  <c r="I17" i="3"/>
  <c r="J17" i="3"/>
  <c r="H28" i="3"/>
  <c r="J28" i="3"/>
  <c r="J35" i="3" s="1"/>
  <c r="H31" i="3"/>
  <c r="J31" i="3"/>
  <c r="J33" i="3"/>
  <c r="E35" i="3"/>
  <c r="F35" i="3"/>
  <c r="G35" i="3"/>
  <c r="H35" i="3"/>
  <c r="I35" i="3"/>
  <c r="I56" i="2"/>
  <c r="H56" i="2"/>
  <c r="G56" i="2"/>
  <c r="F56" i="2"/>
  <c r="E56" i="2"/>
  <c r="I50" i="2"/>
  <c r="H50" i="2"/>
  <c r="F50" i="2"/>
  <c r="E50" i="2"/>
  <c r="I49" i="2"/>
  <c r="I53" i="2" s="1"/>
  <c r="H49" i="2"/>
  <c r="H53" i="2" s="1"/>
  <c r="F49" i="2"/>
  <c r="F53" i="2" s="1"/>
  <c r="E49" i="2"/>
  <c r="E53" i="2" s="1"/>
  <c r="I45" i="2"/>
  <c r="H45" i="2"/>
  <c r="F45" i="2"/>
  <c r="E45" i="2"/>
  <c r="G39" i="2"/>
  <c r="I34" i="2"/>
  <c r="F34" i="2"/>
  <c r="I29" i="2"/>
  <c r="F29" i="2"/>
  <c r="I27" i="2"/>
  <c r="F27" i="2"/>
  <c r="I23" i="2"/>
  <c r="F23" i="2"/>
  <c r="I19" i="2"/>
  <c r="F19" i="2"/>
  <c r="I15" i="2"/>
  <c r="I17" i="2" s="1"/>
  <c r="H17" i="2"/>
  <c r="F15" i="2"/>
  <c r="F17" i="2" s="1"/>
  <c r="E17" i="2"/>
  <c r="I13" i="2"/>
  <c r="F13" i="2"/>
  <c r="I10" i="2"/>
  <c r="H10" i="2"/>
  <c r="A2" i="2"/>
  <c r="H68" i="1"/>
  <c r="J58" i="1"/>
  <c r="J60" i="1" s="1"/>
  <c r="H58" i="1"/>
  <c r="H60" i="1"/>
  <c r="I42" i="1"/>
  <c r="J39" i="1"/>
  <c r="J64" i="1" s="1"/>
  <c r="J28" i="1"/>
  <c r="J16" i="1"/>
  <c r="J30" i="1" s="1"/>
  <c r="H16" i="1"/>
  <c r="D18" i="4" l="1"/>
  <c r="D24" i="4" s="1"/>
  <c r="D29" i="4" s="1"/>
  <c r="D39" i="4" s="1"/>
  <c r="D41" i="4" s="1"/>
  <c r="E21" i="2"/>
  <c r="E25" i="2" s="1"/>
  <c r="E32" i="2" s="1"/>
  <c r="E36" i="2" s="1"/>
  <c r="E39" i="2" s="1"/>
  <c r="H21" i="2"/>
  <c r="H25" i="2" s="1"/>
  <c r="H32" i="2" s="1"/>
  <c r="H36" i="2" s="1"/>
  <c r="H39" i="2" s="1"/>
  <c r="F21" i="2"/>
  <c r="I21" i="2"/>
  <c r="F25" i="2"/>
  <c r="F32" i="2" s="1"/>
  <c r="I25" i="2"/>
  <c r="I32" i="2" s="1"/>
  <c r="I36" i="2" s="1"/>
  <c r="I39" i="2" s="1"/>
  <c r="F36" i="2"/>
  <c r="F39" i="2" s="1"/>
  <c r="J42" i="1"/>
  <c r="J62" i="1" s="1"/>
  <c r="J66" i="1" s="1"/>
  <c r="H28" i="1"/>
  <c r="H30" i="1" s="1"/>
  <c r="H39" i="1"/>
  <c r="H64" i="1" s="1"/>
  <c r="J63" i="1" l="1"/>
  <c r="H42" i="1"/>
  <c r="H62" i="1" s="1"/>
  <c r="H66" i="1" s="1"/>
  <c r="H63" i="1" l="1"/>
</calcChain>
</file>

<file path=xl/sharedStrings.xml><?xml version="1.0" encoding="utf-8"?>
<sst xmlns="http://schemas.openxmlformats.org/spreadsheetml/2006/main" count="193" uniqueCount="132">
  <si>
    <t xml:space="preserve">                               MERGE ENERGY BHD. (420099-X)</t>
  </si>
  <si>
    <t>QUARTERLY REPORT FOR THE FIRST QUARTER ENDED 30 APRIL 2014</t>
  </si>
  <si>
    <t xml:space="preserve">UNAUDITED CONDENSED CONSOLIDATED STATEMENTS OF FINANCIAL POSITION </t>
  </si>
  <si>
    <t>Unaudited</t>
  </si>
  <si>
    <t>Audited</t>
  </si>
  <si>
    <t>As at</t>
  </si>
  <si>
    <t>30.04.2014</t>
  </si>
  <si>
    <t>31.01.2014</t>
  </si>
  <si>
    <t>RM'000</t>
  </si>
  <si>
    <t>ASSETS</t>
  </si>
  <si>
    <t>Non Current Assets</t>
  </si>
  <si>
    <t>Property, plant and equipment</t>
  </si>
  <si>
    <t>Investment properties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</si>
  <si>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</si>
  <si>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</si>
  <si>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</si>
  <si>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</si>
  <si>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</si>
  <si>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</si>
  <si>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</si>
  <si>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Tax Recoverable</t>
  </si>
  <si>
    <t>Deposits with licensed banks</t>
  </si>
  <si>
    <t>Cash and bank balances</t>
  </si>
  <si>
    <t>TOTAL ASSETS</t>
  </si>
  <si>
    <t>EQUITY AND LIABILITIES</t>
  </si>
  <si>
    <t>Equity Attributable To Owner Of The Parent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</si>
  <si>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</si>
  <si>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</si>
  <si>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</si>
  <si>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</si>
  <si>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</si>
  <si>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</si>
  <si>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Non-Controlling Interests</t>
  </si>
  <si>
    <t>Total Equity</t>
  </si>
  <si>
    <t>Non Current Liabilities</t>
  </si>
  <si>
    <t>Hire purchase liabilities</t>
  </si>
  <si>
    <t>Term Loan</t>
  </si>
  <si>
    <t>Deferred tax liabilities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</si>
  <si>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</si>
  <si>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</si>
  <si>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</si>
  <si>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</si>
  <si>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</si>
  <si>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Provision for taxation</t>
  </si>
  <si>
    <t>Total Liabilities</t>
  </si>
  <si>
    <t>TOTAL EQUITY AND LIABILITIES</t>
  </si>
  <si>
    <t>Net assets per share attributable to owner of the parent of the company (RM)</t>
  </si>
  <si>
    <t>(The Condensed Consolidated Statement of Financial Position should be read in conjunction with the Audited Financial Statements for the financial year ended 31 January 2014.)</t>
  </si>
  <si>
    <t>MERGE ENERGY BHD. (420099-X)</t>
  </si>
  <si>
    <t>UNAUDITED CONDENSED CONSOLIDATED STATEMENTS OF COMPREHENSIVE INCOME</t>
  </si>
  <si>
    <t>FIRST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</si>
  <si>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</si>
  <si>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</si>
  <si>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</si>
  <si>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</si>
  <si>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</si>
  <si>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</si>
  <si>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</si>
  <si>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30.04.2013</t>
  </si>
  <si>
    <t>Revenue</t>
  </si>
  <si>
    <t>Cost of Sales</t>
  </si>
  <si>
    <t xml:space="preserve">Gross Profit </t>
  </si>
  <si>
    <t>Other Operating Income</t>
  </si>
  <si>
    <t>Total Income</t>
  </si>
  <si>
    <t>Admin &amp; Distribution Costs</t>
  </si>
  <si>
    <t>Profit/(Loss) from Operation</t>
  </si>
  <si>
    <t>Finance Costs</t>
  </si>
  <si>
    <t>Profit/(Loss) before taxation and zakat</t>
  </si>
  <si>
    <t>Taxation</t>
  </si>
  <si>
    <t>Profit/(Loss) after taxation and zakat</t>
  </si>
  <si>
    <t>Total Comprehensive Income / (Loss)</t>
  </si>
  <si>
    <t>For The Period</t>
  </si>
  <si>
    <t>Profit/(Loss)  attributable to :</t>
  </si>
  <si>
    <t>Owners of the parent</t>
  </si>
  <si>
    <t>Non-controlling interest</t>
  </si>
  <si>
    <t xml:space="preserve">Profit/(Loss)  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</si>
  <si>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</si>
  <si>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</si>
  <si>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</si>
  <si>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</si>
  <si>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Audited Financial Statements for the financial year ended 31 January 2014.)</t>
  </si>
  <si>
    <t>Additional Information</t>
  </si>
  <si>
    <t>Profit/(Loss)  from Operations</t>
  </si>
  <si>
    <t>Gross Interest Income</t>
  </si>
  <si>
    <t>Gross Interest Expense</t>
  </si>
  <si>
    <t>Depreciation of Property,Plant and Equipment</t>
  </si>
  <si>
    <t>(The Condensed Consolidated Statements of Changes in Equity should be read in conjunction with the Audited Financial Statements for the financial year ended 31 January 2014.)</t>
  </si>
  <si>
    <t>At 30 April 2014</t>
  </si>
  <si>
    <t>Acquisition of subsidiary</t>
  </si>
  <si>
    <t>Total Comprehensive Income for the period</t>
  </si>
  <si>
    <t>At 1 February 2013</t>
  </si>
  <si>
    <t>Equity</t>
  </si>
  <si>
    <t>Interests</t>
  </si>
  <si>
    <t>Total</t>
  </si>
  <si>
    <t>Losses</t>
  </si>
  <si>
    <t>Premium</t>
  </si>
  <si>
    <t>Capital</t>
  </si>
  <si>
    <t>Non Controlling</t>
  </si>
  <si>
    <t>Accumulated</t>
  </si>
  <si>
    <t xml:space="preserve">Share </t>
  </si>
  <si>
    <t>Share</t>
  </si>
  <si>
    <t>Attributable to Equity Holders of the Company</t>
  </si>
  <si>
    <t>At 1 February 2014</t>
  </si>
  <si>
    <t>UNAUDITED CONDENSED CONSOLIDATED STATEMENTS OF CHANGES IN EQUITY</t>
  </si>
  <si>
    <t xml:space="preserve">UNAUDITED CONDENSED CONSOLIDATED STATEMENTS OF CASH FLOWS </t>
  </si>
  <si>
    <t>3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</si>
  <si>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</si>
  <si>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</si>
  <si>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</si>
  <si>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</si>
  <si>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</si>
  <si>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</si>
  <si>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</si>
  <si>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</si>
  <si>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</si>
  <si>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</si>
  <si>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</si>
  <si>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</si>
  <si>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</si>
  <si>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>Zakat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</si>
  <si>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</si>
  <si>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</si>
  <si>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</si>
  <si>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</si>
  <si>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</si>
  <si>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</si>
  <si>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</si>
  <si>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</si>
  <si>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Audited Financial Statements for the financial year ended 31 January 2014.)</t>
  </si>
  <si>
    <t>Share of Result of Associate</t>
  </si>
  <si>
    <t>Investment in associate</t>
  </si>
  <si>
    <t>Amount owing by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</si>
</sst>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0" xfId="1" applyNumberFormat="1" applyFont="1" applyBorder="1"/>
    <xf numFmtId="164" fontId="5" fillId="0" borderId="0" xfId="1" applyNumberFormat="1" applyFont="1" applyBorder="1"/>
    <xf numFmtId="43" fontId="0" fillId="0" borderId="0" xfId="1" applyFont="1" applyBorder="1"/>
    <xf numFmtId="43" fontId="4" fillId="0" borderId="0" xfId="1" applyBorder="1"/>
    <xf numFmtId="43" fontId="4" fillId="0" borderId="0" xfId="1" applyFont="1" applyBorder="1"/>
    <xf numFmtId="43" fontId="0" fillId="0" borderId="0" xfId="1" applyFont="1" applyBorder="1" applyAlignment="1">
      <alignment horizontal="right"/>
    </xf>
    <xf numFmtId="43" fontId="4" fillId="0" borderId="0" xfId="1" applyFill="1" applyBorder="1"/>
    <xf numFmtId="164" fontId="5" fillId="0" borderId="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43" fontId="5" fillId="0" borderId="0" xfId="1" applyFont="1" applyBorder="1"/>
    <xf numFmtId="0" fontId="7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 applyAlignment="1"/>
    <xf numFmtId="0" fontId="8" fillId="0" borderId="0" xfId="0" applyFont="1" applyFill="1" applyAlignment="1">
      <alignment horizontal="center"/>
    </xf>
    <xf numFmtId="0" fontId="5" fillId="0" borderId="4" xfId="0" applyFont="1" applyBorder="1"/>
    <xf numFmtId="0" fontId="7" fillId="0" borderId="5" xfId="0" applyFont="1" applyBorder="1"/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5" fillId="0" borderId="8" xfId="0" applyFont="1" applyBorder="1"/>
    <xf numFmtId="0" fontId="7" fillId="0" borderId="0" xfId="0" applyFont="1" applyBorder="1"/>
    <xf numFmtId="0" fontId="7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7" fillId="0" borderId="8" xfId="1" applyNumberFormat="1" applyFont="1" applyBorder="1"/>
    <xf numFmtId="164" fontId="7" fillId="0" borderId="0" xfId="1" applyNumberFormat="1" applyFont="1" applyBorder="1" applyAlignment="1">
      <alignment horizontal="center"/>
    </xf>
    <xf numFmtId="43" fontId="7" fillId="0" borderId="8" xfId="1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49" fontId="5" fillId="0" borderId="8" xfId="1" applyNumberFormat="1" applyFont="1" applyBorder="1"/>
    <xf numFmtId="49" fontId="7" fillId="0" borderId="0" xfId="1" applyNumberFormat="1" applyFont="1" applyBorder="1"/>
    <xf numFmtId="49" fontId="7" fillId="0" borderId="0" xfId="1" applyNumberFormat="1" applyFont="1" applyBorder="1" applyAlignment="1">
      <alignment horizontal="center"/>
    </xf>
    <xf numFmtId="164" fontId="5" fillId="0" borderId="8" xfId="1" applyNumberFormat="1" applyFont="1" applyFill="1" applyBorder="1"/>
    <xf numFmtId="164" fontId="7" fillId="0" borderId="10" xfId="1" applyNumberFormat="1" applyFont="1" applyFill="1" applyBorder="1"/>
    <xf numFmtId="164" fontId="7" fillId="0" borderId="8" xfId="1" applyNumberFormat="1" applyFont="1" applyFill="1" applyBorder="1"/>
    <xf numFmtId="164" fontId="5" fillId="0" borderId="0" xfId="1" applyNumberFormat="1" applyFont="1" applyFill="1" applyBorder="1"/>
    <xf numFmtId="164" fontId="3" fillId="0" borderId="0" xfId="0" applyNumberFormat="1" applyFont="1" applyFill="1" applyBorder="1"/>
    <xf numFmtId="164" fontId="5" fillId="0" borderId="17" xfId="1" applyNumberFormat="1" applyFont="1" applyFill="1" applyBorder="1"/>
    <xf numFmtId="164" fontId="7" fillId="0" borderId="13" xfId="1" applyNumberFormat="1" applyFont="1" applyFill="1" applyBorder="1"/>
    <xf numFmtId="164" fontId="7" fillId="0" borderId="17" xfId="1" applyNumberFormat="1" applyFont="1" applyFill="1" applyBorder="1"/>
    <xf numFmtId="164" fontId="3" fillId="0" borderId="0" xfId="1" applyNumberFormat="1" applyFont="1" applyFill="1" applyBorder="1"/>
    <xf numFmtId="49" fontId="7" fillId="0" borderId="8" xfId="1" applyNumberFormat="1" applyFont="1" applyBorder="1"/>
    <xf numFmtId="164" fontId="5" fillId="0" borderId="17" xfId="1" applyNumberFormat="1" applyFont="1" applyFill="1" applyBorder="1" applyAlignment="1">
      <alignment horizontal="center"/>
    </xf>
    <xf numFmtId="164" fontId="7" fillId="0" borderId="13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12" xfId="1" applyNumberFormat="1" applyFont="1" applyFill="1" applyBorder="1"/>
    <xf numFmtId="49" fontId="10" fillId="0" borderId="0" xfId="1" applyNumberFormat="1" applyFont="1" applyBorder="1" applyAlignment="1">
      <alignment horizontal="center"/>
    </xf>
    <xf numFmtId="164" fontId="5" fillId="0" borderId="18" xfId="1" applyNumberFormat="1" applyFont="1" applyFill="1" applyBorder="1"/>
    <xf numFmtId="164" fontId="7" fillId="0" borderId="19" xfId="1" applyNumberFormat="1" applyFont="1" applyFill="1" applyBorder="1"/>
    <xf numFmtId="164" fontId="5" fillId="0" borderId="19" xfId="1" applyNumberFormat="1" applyFont="1" applyFill="1" applyBorder="1"/>
    <xf numFmtId="164" fontId="7" fillId="0" borderId="20" xfId="1" applyNumberFormat="1" applyFont="1" applyFill="1" applyBorder="1"/>
    <xf numFmtId="164" fontId="2" fillId="0" borderId="0" xfId="1" applyNumberFormat="1" applyFont="1" applyFill="1" applyBorder="1"/>
    <xf numFmtId="0" fontId="7" fillId="0" borderId="8" xfId="0" applyFont="1" applyBorder="1"/>
    <xf numFmtId="0" fontId="7" fillId="0" borderId="10" xfId="0" applyFont="1" applyBorder="1"/>
    <xf numFmtId="164" fontId="5" fillId="0" borderId="21" xfId="1" applyNumberFormat="1" applyFont="1" applyFill="1" applyBorder="1"/>
    <xf numFmtId="164" fontId="7" fillId="0" borderId="22" xfId="1" applyNumberFormat="1" applyFont="1" applyFill="1" applyBorder="1"/>
    <xf numFmtId="164" fontId="5" fillId="0" borderId="23" xfId="1" applyNumberFormat="1" applyFont="1" applyFill="1" applyBorder="1"/>
    <xf numFmtId="49" fontId="7" fillId="0" borderId="8" xfId="0" applyNumberFormat="1" applyFont="1" applyBorder="1"/>
    <xf numFmtId="49" fontId="7" fillId="0" borderId="0" xfId="0" applyNumberFormat="1" applyFont="1" applyBorder="1"/>
    <xf numFmtId="0" fontId="5" fillId="0" borderId="0" xfId="0" applyFont="1" applyBorder="1"/>
    <xf numFmtId="0" fontId="5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5" fillId="0" borderId="8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7" fillId="0" borderId="17" xfId="0" applyNumberFormat="1" applyFont="1" applyBorder="1"/>
    <xf numFmtId="49" fontId="7" fillId="0" borderId="12" xfId="0" applyNumberFormat="1" applyFont="1" applyBorder="1"/>
    <xf numFmtId="0" fontId="5" fillId="0" borderId="17" xfId="0" applyFont="1" applyBorder="1"/>
    <xf numFmtId="0" fontId="7" fillId="0" borderId="13" xfId="0" applyFont="1" applyBorder="1"/>
    <xf numFmtId="0" fontId="7" fillId="0" borderId="17" xfId="0" applyFont="1" applyBorder="1"/>
    <xf numFmtId="0" fontId="5" fillId="0" borderId="12" xfId="0" applyFont="1" applyBorder="1"/>
    <xf numFmtId="49" fontId="7" fillId="0" borderId="0" xfId="0" applyNumberFormat="1" applyFont="1"/>
    <xf numFmtId="0" fontId="5" fillId="0" borderId="0" xfId="0" applyFont="1"/>
    <xf numFmtId="0" fontId="7" fillId="0" borderId="4" xfId="0" applyFont="1" applyBorder="1"/>
    <xf numFmtId="0" fontId="7" fillId="0" borderId="7" xfId="0" applyFont="1" applyBorder="1"/>
    <xf numFmtId="164" fontId="5" fillId="0" borderId="8" xfId="1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4" fontId="7" fillId="0" borderId="10" xfId="1" applyNumberFormat="1" applyFont="1" applyBorder="1"/>
    <xf numFmtId="0" fontId="7" fillId="0" borderId="12" xfId="0" applyFont="1" applyBorder="1"/>
    <xf numFmtId="164" fontId="7" fillId="0" borderId="24" xfId="1" applyNumberFormat="1" applyFont="1" applyBorder="1"/>
    <xf numFmtId="164" fontId="7" fillId="0" borderId="22" xfId="1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164" fontId="7" fillId="0" borderId="21" xfId="1" applyNumberFormat="1" applyFont="1" applyBorder="1"/>
    <xf numFmtId="164" fontId="7" fillId="0" borderId="9" xfId="1" applyNumberFormat="1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164" fontId="7" fillId="0" borderId="25" xfId="1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7" fillId="0" borderId="10" xfId="1" applyNumberFormat="1" applyFont="1" applyBorder="1" applyAlignment="1"/>
    <xf numFmtId="164" fontId="7" fillId="0" borderId="9" xfId="1" applyNumberFormat="1" applyFont="1" applyBorder="1" applyAlignment="1"/>
    <xf numFmtId="164" fontId="7" fillId="0" borderId="0" xfId="1" applyNumberFormat="1" applyFont="1" applyBorder="1" applyAlignment="1"/>
    <xf numFmtId="164" fontId="7" fillId="0" borderId="8" xfId="1" applyNumberFormat="1" applyFont="1" applyBorder="1" applyAlignment="1"/>
    <xf numFmtId="0" fontId="7" fillId="0" borderId="6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17" xfId="0" applyNumberFormat="1" applyFont="1" applyBorder="1"/>
    <xf numFmtId="164" fontId="3" fillId="0" borderId="11" xfId="0" applyNumberFormat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164" fontId="3" fillId="0" borderId="9" xfId="1" applyNumberFormat="1" applyFont="1" applyBorder="1"/>
    <xf numFmtId="164" fontId="3" fillId="0" borderId="0" xfId="1" applyNumberFormat="1" applyFont="1" applyBorder="1"/>
    <xf numFmtId="164" fontId="3" fillId="0" borderId="10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3" xfId="1" applyNumberFormat="1" applyFont="1" applyBorder="1"/>
    <xf numFmtId="0" fontId="8" fillId="0" borderId="0" xfId="0" applyFont="1" applyBorder="1"/>
    <xf numFmtId="164" fontId="2" fillId="0" borderId="11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3" fillId="0" borderId="12" xfId="1" applyNumberFormat="1" applyFont="1" applyBorder="1"/>
    <xf numFmtId="164" fontId="2" fillId="0" borderId="9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0" fontId="3" fillId="0" borderId="12" xfId="0" applyFont="1" applyBorder="1"/>
    <xf numFmtId="43" fontId="2" fillId="0" borderId="11" xfId="1" applyFont="1" applyBorder="1"/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8" xfId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190500</xdr:rowOff>
    </xdr:from>
    <xdr:to>
      <xdr:col>4</xdr:col>
      <xdr:colOff>342900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514600" y="809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4</xdr:row>
      <xdr:rowOff>190500</xdr:rowOff>
    </xdr:from>
    <xdr:to>
      <xdr:col>7</xdr:col>
      <xdr:colOff>857250</xdr:colOff>
      <xdr:row>4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768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20</xdr:row>
      <xdr:rowOff>180975</xdr:rowOff>
    </xdr:from>
    <xdr:to>
      <xdr:col>4</xdr:col>
      <xdr:colOff>314325</xdr:colOff>
      <xdr:row>20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543175" y="34004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20</xdr:row>
      <xdr:rowOff>161925</xdr:rowOff>
    </xdr:from>
    <xdr:to>
      <xdr:col>7</xdr:col>
      <xdr:colOff>857250</xdr:colOff>
      <xdr:row>20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876800" y="340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%20Mean/wm/My%20Documents/Merge%20Energy/Consol%20Group%20Ac/consol%20YE%20Jan%202015/PE%2030%20APR%202014/MEBCONSOL%2030%20APR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-ann sum"/>
      <sheetName val="PL-ann"/>
      <sheetName val="CF-Ann"/>
      <sheetName val="CF 1.14"/>
      <sheetName val="CBS 1.14 CF"/>
      <sheetName val="CBS 1.14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Sheet1"/>
      <sheetName val="MEBPVreno"/>
    </sheetNames>
    <sheetDataSet>
      <sheetData sheetId="0">
        <row r="2">
          <cell r="A2" t="str">
            <v>QUARTERLY REPORT FOR THE FIRST QUARTER ENDED 30 APRIL 2014</v>
          </cell>
        </row>
      </sheetData>
      <sheetData sheetId="1"/>
      <sheetData sheetId="2">
        <row r="2">
          <cell r="A2" t="str">
            <v>QUARTERLY REPORT FOR THE FIRST QUARTER ENDED 30 APRIL 2014</v>
          </cell>
        </row>
        <row r="15">
          <cell r="F15">
            <v>18525</v>
          </cell>
          <cell r="I15">
            <v>18525</v>
          </cell>
        </row>
        <row r="17">
          <cell r="F17">
            <v>-15557</v>
          </cell>
          <cell r="I17">
            <v>-15557</v>
          </cell>
        </row>
        <row r="19">
          <cell r="F19">
            <v>-2583</v>
          </cell>
          <cell r="I19">
            <v>-2583</v>
          </cell>
        </row>
        <row r="27">
          <cell r="F27">
            <v>108</v>
          </cell>
          <cell r="I27">
            <v>108</v>
          </cell>
        </row>
        <row r="32">
          <cell r="F32">
            <v>-25</v>
          </cell>
          <cell r="I32">
            <v>-25</v>
          </cell>
        </row>
        <row r="34">
          <cell r="F34">
            <v>-3</v>
          </cell>
          <cell r="I34">
            <v>-3</v>
          </cell>
        </row>
        <row r="38">
          <cell r="F38">
            <v>-24</v>
          </cell>
          <cell r="I38">
            <v>-24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71"/>
  <sheetViews>
    <sheetView tabSelected="1" topLeftCell="A14" workbookViewId="0">
      <selection activeCell="B22" sqref="B22"/>
    </sheetView>
  </sheetViews>
  <sheetFormatPr defaultRowHeight="12.75" x14ac:dyDescent="0.2"/>
  <cols>
    <col min="1" max="1" width="5.28515625" customWidth="1"/>
    <col min="5" max="6" width="9.28515625" customWidth="1"/>
    <col min="7" max="7" width="17.85546875" customWidth="1"/>
    <col min="8" max="8" width="24.140625" customWidth="1"/>
    <col min="9" max="9" width="0.140625" customWidth="1"/>
    <col min="10" max="10" width="24.5703125" customWidth="1"/>
    <col min="11" max="11" width="5.42578125" customWidth="1"/>
    <col min="12" max="12" width="23.5703125" customWidth="1"/>
    <col min="13" max="14" width="15" customWidth="1"/>
    <col min="15" max="15" width="16.42578125" customWidth="1"/>
    <col min="16" max="16" width="15" customWidth="1"/>
  </cols>
  <sheetData>
    <row r="1" spans="1:16" ht="24.75" customHeight="1" x14ac:dyDescent="0.3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152"/>
      <c r="K1" s="1"/>
      <c r="N1" s="2"/>
      <c r="O1" s="2"/>
      <c r="P1" s="2"/>
    </row>
    <row r="2" spans="1:16" ht="24.75" customHeight="1" x14ac:dyDescent="0.3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3"/>
      <c r="N2" s="2"/>
      <c r="O2" s="2"/>
      <c r="P2" s="2"/>
    </row>
    <row r="3" spans="1:16" ht="24" customHeight="1" x14ac:dyDescent="0.3">
      <c r="A3" s="214" t="s">
        <v>2</v>
      </c>
      <c r="B3" s="215"/>
      <c r="C3" s="215"/>
      <c r="D3" s="215"/>
      <c r="E3" s="215"/>
      <c r="F3" s="215"/>
      <c r="G3" s="215"/>
      <c r="H3" s="215"/>
      <c r="I3" s="215"/>
      <c r="J3" s="216"/>
      <c r="K3" s="4"/>
      <c r="N3" s="2"/>
      <c r="O3" s="2"/>
      <c r="P3" s="2"/>
    </row>
    <row r="4" spans="1:16" ht="15.75" x14ac:dyDescent="0.25">
      <c r="A4" s="5"/>
      <c r="B4" s="6"/>
      <c r="C4" s="5"/>
      <c r="D4" s="6"/>
      <c r="E4" s="6"/>
      <c r="F4" s="7"/>
      <c r="G4" s="7"/>
      <c r="H4" s="7"/>
      <c r="I4" s="7"/>
      <c r="J4" s="7"/>
      <c r="K4" s="7"/>
      <c r="N4" s="2"/>
      <c r="O4" s="2"/>
      <c r="P4" s="2"/>
    </row>
    <row r="5" spans="1:16" ht="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N5" s="8"/>
      <c r="O5" s="2"/>
      <c r="P5" s="2"/>
    </row>
    <row r="6" spans="1:16" ht="18" x14ac:dyDescent="0.25">
      <c r="A6" s="181"/>
      <c r="B6" s="182"/>
      <c r="C6" s="182"/>
      <c r="D6" s="182"/>
      <c r="E6" s="182"/>
      <c r="F6" s="182"/>
      <c r="G6" s="182"/>
      <c r="H6" s="150" t="s">
        <v>3</v>
      </c>
      <c r="I6" s="182"/>
      <c r="J6" s="183" t="s">
        <v>4</v>
      </c>
      <c r="K6" s="9"/>
      <c r="L6" s="11"/>
      <c r="M6" s="2"/>
      <c r="N6" s="10"/>
      <c r="O6" s="11"/>
      <c r="P6" s="10"/>
    </row>
    <row r="7" spans="1:16" ht="18" x14ac:dyDescent="0.25">
      <c r="A7" s="157"/>
      <c r="B7" s="26"/>
      <c r="C7" s="26"/>
      <c r="D7" s="26"/>
      <c r="E7" s="26"/>
      <c r="F7" s="26"/>
      <c r="G7" s="26"/>
      <c r="H7" s="153" t="s">
        <v>5</v>
      </c>
      <c r="I7" s="184"/>
      <c r="J7" s="185" t="s">
        <v>5</v>
      </c>
      <c r="K7" s="9"/>
      <c r="L7" s="174"/>
      <c r="M7" s="2"/>
      <c r="N7" s="10"/>
      <c r="O7" s="10"/>
      <c r="P7" s="10"/>
    </row>
    <row r="8" spans="1:16" ht="18" x14ac:dyDescent="0.25">
      <c r="A8" s="157"/>
      <c r="B8" s="26"/>
      <c r="C8" s="26"/>
      <c r="D8" s="26"/>
      <c r="E8" s="26"/>
      <c r="F8" s="26"/>
      <c r="G8" s="26"/>
      <c r="H8" s="186" t="s">
        <v>6</v>
      </c>
      <c r="I8" s="184"/>
      <c r="J8" s="187" t="s">
        <v>7</v>
      </c>
      <c r="K8" s="12"/>
      <c r="L8" s="175"/>
      <c r="M8" s="2"/>
      <c r="N8" s="10"/>
      <c r="O8" s="11"/>
      <c r="P8" s="10"/>
    </row>
    <row r="9" spans="1:16" ht="18" x14ac:dyDescent="0.25">
      <c r="A9" s="157"/>
      <c r="B9" s="26"/>
      <c r="C9" s="26"/>
      <c r="D9" s="26"/>
      <c r="E9" s="26"/>
      <c r="F9" s="26"/>
      <c r="G9" s="26"/>
      <c r="H9" s="156" t="s">
        <v>8</v>
      </c>
      <c r="I9" s="188"/>
      <c r="J9" s="189" t="s">
        <v>8</v>
      </c>
      <c r="K9" s="9"/>
      <c r="L9" s="11"/>
      <c r="M9" s="2"/>
      <c r="N9" s="10"/>
      <c r="O9" s="10"/>
      <c r="P9" s="10"/>
    </row>
    <row r="10" spans="1:16" ht="18" x14ac:dyDescent="0.25">
      <c r="A10" s="190" t="s">
        <v>9</v>
      </c>
      <c r="B10" s="26"/>
      <c r="C10" s="26"/>
      <c r="D10" s="26"/>
      <c r="E10" s="26"/>
      <c r="F10" s="26"/>
      <c r="G10" s="26"/>
      <c r="H10" s="153"/>
      <c r="I10" s="184"/>
      <c r="J10" s="185"/>
      <c r="K10" s="9"/>
      <c r="L10" s="2"/>
      <c r="M10" s="2"/>
      <c r="N10" s="2"/>
      <c r="O10" s="2"/>
      <c r="P10" s="2"/>
    </row>
    <row r="11" spans="1:16" ht="18" x14ac:dyDescent="0.25">
      <c r="A11" s="190" t="s">
        <v>10</v>
      </c>
      <c r="B11" s="26"/>
      <c r="C11" s="26"/>
      <c r="D11" s="26"/>
      <c r="E11" s="26"/>
      <c r="F11" s="26"/>
      <c r="G11" s="26"/>
      <c r="H11" s="191"/>
      <c r="I11" s="192"/>
      <c r="J11" s="193"/>
      <c r="K11" s="13"/>
      <c r="L11" s="2"/>
      <c r="M11" s="2"/>
      <c r="N11" s="2"/>
      <c r="O11" s="2"/>
      <c r="P11" s="2"/>
    </row>
    <row r="12" spans="1:16" ht="18" x14ac:dyDescent="0.25">
      <c r="A12" s="157"/>
      <c r="B12" s="26" t="s">
        <v>11</v>
      </c>
      <c r="C12" s="26"/>
      <c r="D12" s="26"/>
      <c r="E12" s="26"/>
      <c r="F12" s="26"/>
      <c r="G12" s="26"/>
      <c r="H12" s="194">
        <v>20598</v>
      </c>
      <c r="I12" s="192"/>
      <c r="J12" s="195">
        <v>20429</v>
      </c>
      <c r="K12" s="14"/>
      <c r="L12" s="16"/>
      <c r="M12" s="2"/>
      <c r="N12" s="15"/>
      <c r="O12" s="15"/>
      <c r="P12" s="15"/>
    </row>
    <row r="13" spans="1:16" ht="18" x14ac:dyDescent="0.25">
      <c r="A13" s="157"/>
      <c r="B13" s="26" t="s">
        <v>12</v>
      </c>
      <c r="C13" s="26"/>
      <c r="D13" s="26"/>
      <c r="E13" s="26"/>
      <c r="F13" s="26"/>
      <c r="G13" s="26"/>
      <c r="H13" s="194">
        <v>10820</v>
      </c>
      <c r="I13" s="192"/>
      <c r="J13" s="195">
        <v>10820</v>
      </c>
      <c r="K13" s="14"/>
      <c r="L13" s="16"/>
      <c r="M13" s="2"/>
      <c r="N13" s="15"/>
      <c r="O13" s="15"/>
      <c r="P13" s="15"/>
    </row>
    <row r="14" spans="1:16" ht="18" x14ac:dyDescent="0.25">
      <c r="A14" s="157"/>
      <c r="B14" s="26" t="s">
        <v>130</v>
      </c>
      <c r="C14" s="26"/>
      <c r="D14" s="26"/>
      <c r="E14" s="26"/>
      <c r="F14" s="26"/>
      <c r="G14" s="26"/>
      <c r="H14" s="194">
        <v>2310</v>
      </c>
      <c r="I14" s="192"/>
      <c r="J14" s="195">
        <v>2328</v>
      </c>
      <c r="K14" s="14"/>
      <c r="L14" s="16"/>
      <c r="M14" s="2"/>
      <c r="N14" s="15"/>
      <c r="O14" s="15"/>
      <c r="P14" s="15"/>
    </row>
    <row r="15" spans="1:16" ht="18" x14ac:dyDescent="0.25">
      <c r="A15" s="157"/>
      <c r="B15" s="26" t="s">
        <v>13</v>
      </c>
      <c r="C15" s="26"/>
      <c r="D15" s="26"/>
      <c r="E15" s="26"/>
      <c r="F15" s="26"/>
      <c r="G15" s="26"/>
      <c r="H15" s="194">
        <v>1010</v>
      </c>
      <c r="I15" s="192"/>
      <c r="J15" s="196">
        <v>1010</v>
      </c>
      <c r="K15" s="14"/>
      <c r="L15" s="16"/>
      <c r="M15" s="2"/>
      <c r="N15" s="15"/>
      <c r="O15" s="15"/>
      <c r="P15" s="15"/>
    </row>
    <row r="16" spans="1:16" ht="18" x14ac:dyDescent="0.25">
      <c r="A16" s="157"/>
      <c r="B16" s="26"/>
      <c r="C16" s="26"/>
      <c r="D16" s="26"/>
      <c r="E16" s="26"/>
      <c r="F16" s="26"/>
      <c r="G16" s="26"/>
      <c r="H16" s="197">
        <f>SUM(H12:H15)</f>
        <v>34738</v>
      </c>
      <c r="I16" s="192"/>
      <c r="J16" s="198">
        <f>SUM(J12:J15)</f>
        <v>34587</v>
      </c>
      <c r="K16" s="14"/>
      <c r="L16" s="16"/>
      <c r="M16" s="2"/>
      <c r="N16" s="15"/>
      <c r="O16" s="15"/>
      <c r="P16" s="15"/>
    </row>
    <row r="17" spans="1:16" ht="18" x14ac:dyDescent="0.25">
      <c r="A17" s="157"/>
      <c r="B17" s="26"/>
      <c r="C17" s="26"/>
      <c r="D17" s="26"/>
      <c r="E17" s="26"/>
      <c r="F17" s="26"/>
      <c r="G17" s="26"/>
      <c r="H17" s="194"/>
      <c r="I17" s="192"/>
      <c r="J17" s="195"/>
      <c r="K17" s="14"/>
      <c r="L17" s="16"/>
      <c r="M17" s="2"/>
      <c r="N17" s="15"/>
      <c r="O17" s="15"/>
      <c r="P17" s="15"/>
    </row>
    <row r="18" spans="1:16" ht="18" x14ac:dyDescent="0.25">
      <c r="A18" s="190" t="s">
        <v>14</v>
      </c>
      <c r="B18" s="26"/>
      <c r="C18" s="26"/>
      <c r="D18" s="26"/>
      <c r="E18" s="26"/>
      <c r="F18" s="26"/>
      <c r="G18" s="26"/>
      <c r="H18" s="194"/>
      <c r="I18" s="192"/>
      <c r="J18" s="195"/>
      <c r="K18" s="14"/>
      <c r="L18" s="16"/>
      <c r="M18" s="2"/>
      <c r="N18" s="15"/>
      <c r="O18" s="15"/>
      <c r="P18" s="15"/>
    </row>
    <row r="19" spans="1:16" ht="18" x14ac:dyDescent="0.25">
      <c r="A19" s="190"/>
      <c r="B19" s="26" t="s">
        <v>15</v>
      </c>
      <c r="C19" s="26"/>
      <c r="D19" s="26"/>
      <c r="E19" s="26"/>
      <c r="F19" s="26"/>
      <c r="G19" s="26"/>
      <c r="H19" s="194">
        <v>25</v>
      </c>
      <c r="I19" s="192"/>
      <c r="J19" s="195">
        <v>25</v>
      </c>
      <c r="K19" s="14"/>
      <c r="L19" s="16"/>
      <c r="M19" s="2"/>
      <c r="N19" s="15"/>
      <c r="O19" s="15"/>
      <c r="P19" s="15"/>
    </row>
    <row r="20" spans="1:16" ht="18" x14ac:dyDescent="0.25">
      <c r="A20" s="157"/>
      <c r="B20" s="26" t="s">
        <v>16</v>
      </c>
      <c r="C20" s="199"/>
      <c r="D20" s="26"/>
      <c r="E20" s="26"/>
      <c r="F20" s="26"/>
      <c r="G20" s="26"/>
      <c r="H20" s="194">
        <v>48552</v>
      </c>
      <c r="I20" s="192"/>
      <c r="J20" s="195">
        <v>49625</v>
      </c>
      <c r="K20" s="14"/>
      <c r="L20" s="16"/>
      <c r="M20" s="2"/>
      <c r="N20" s="15"/>
      <c r="O20" s="15"/>
      <c r="P20" s="15"/>
    </row>
    <row r="21" spans="1:16" ht="18" hidden="1" x14ac:dyDescent="0.25">
      <c r="A21" s="157"/>
      <c r="B21" s="26" t="s">
        <v>17</v>
      </c>
      <c r="C21" s="199"/>
      <c r="D21" s="26"/>
      <c r="E21" s="26"/>
      <c r="F21" s="26"/>
      <c r="G21" s="26"/>
      <c r="H21" s="194">
        <v>0</v>
      </c>
      <c r="I21" s="192"/>
      <c r="J21" s="195">
        <v>0</v>
      </c>
      <c r="K21" s="14"/>
      <c r="L21" s="16"/>
      <c r="M21" s="2"/>
      <c r="N21" s="15"/>
      <c r="O21" s="15"/>
      <c r="P21" s="15"/>
    </row>
    <row r="22" spans="1:16" ht="18" x14ac:dyDescent="0.25">
      <c r="A22" s="157"/>
      <c r="B22" s="26" t="s">
        <v>18</v>
      </c>
      <c r="C22" s="199"/>
      <c r="D22" s="26"/>
      <c r="E22" s="26"/>
      <c r="F22" s="26"/>
      <c r="G22" s="26"/>
      <c r="H22" s="194">
        <v>15490</v>
      </c>
      <c r="I22" s="192"/>
      <c r="J22" s="195">
        <v>17864</v>
      </c>
      <c r="K22" s="14"/>
      <c r="L22" s="16"/>
      <c r="M22" s="2"/>
      <c r="N22" s="15"/>
      <c r="O22" s="15"/>
      <c r="P22" s="15"/>
    </row>
    <row r="23" spans="1:16" ht="18" x14ac:dyDescent="0.25">
      <c r="A23" s="157"/>
      <c r="B23" s="26" t="s">
        <v>19</v>
      </c>
      <c r="C23" s="199"/>
      <c r="D23" s="26"/>
      <c r="E23" s="26"/>
      <c r="F23" s="26"/>
      <c r="G23" s="26"/>
      <c r="H23" s="194">
        <v>822</v>
      </c>
      <c r="I23" s="192"/>
      <c r="J23" s="195">
        <v>1302</v>
      </c>
      <c r="K23" s="14"/>
      <c r="L23" s="16"/>
      <c r="M23" s="2"/>
      <c r="N23" s="15"/>
      <c r="O23" s="15"/>
      <c r="P23" s="15"/>
    </row>
    <row r="24" spans="1:16" ht="18" x14ac:dyDescent="0.25">
      <c r="A24" s="157"/>
      <c r="B24" s="26" t="s">
        <v>20</v>
      </c>
      <c r="C24" s="199"/>
      <c r="D24" s="26"/>
      <c r="E24" s="26"/>
      <c r="F24" s="26"/>
      <c r="G24" s="26"/>
      <c r="H24" s="194">
        <v>109</v>
      </c>
      <c r="I24" s="192"/>
      <c r="J24" s="195">
        <v>115</v>
      </c>
      <c r="K24" s="14"/>
      <c r="L24" s="16"/>
      <c r="M24" s="2"/>
      <c r="N24" s="15"/>
      <c r="O24" s="15"/>
      <c r="P24" s="15"/>
    </row>
    <row r="25" spans="1:16" ht="18" x14ac:dyDescent="0.25">
      <c r="A25" s="157"/>
      <c r="B25" s="26" t="s">
        <v>131</v>
      </c>
      <c r="C25" s="199"/>
      <c r="D25" s="26"/>
      <c r="E25" s="26"/>
      <c r="F25" s="26"/>
      <c r="G25" s="26"/>
      <c r="H25" s="194">
        <v>141</v>
      </c>
      <c r="I25" s="192"/>
      <c r="J25" s="195">
        <v>141</v>
      </c>
      <c r="K25" s="14"/>
      <c r="L25" s="16"/>
      <c r="M25" s="2"/>
      <c r="N25" s="15"/>
      <c r="O25" s="15"/>
      <c r="P25" s="15"/>
    </row>
    <row r="26" spans="1:16" ht="18" x14ac:dyDescent="0.25">
      <c r="A26" s="157"/>
      <c r="B26" s="26" t="s">
        <v>21</v>
      </c>
      <c r="C26" s="199"/>
      <c r="D26" s="26"/>
      <c r="E26" s="26"/>
      <c r="F26" s="26"/>
      <c r="G26" s="26"/>
      <c r="H26" s="194">
        <v>8940</v>
      </c>
      <c r="I26" s="192"/>
      <c r="J26" s="195">
        <v>7570</v>
      </c>
      <c r="K26" s="14"/>
      <c r="L26" s="16"/>
      <c r="M26" s="2"/>
      <c r="N26" s="15"/>
      <c r="O26" s="15"/>
      <c r="P26" s="15"/>
    </row>
    <row r="27" spans="1:16" ht="18" x14ac:dyDescent="0.25">
      <c r="A27" s="157"/>
      <c r="B27" s="26" t="s">
        <v>22</v>
      </c>
      <c r="C27" s="199"/>
      <c r="D27" s="26"/>
      <c r="E27" s="26"/>
      <c r="F27" s="26"/>
      <c r="G27" s="26"/>
      <c r="H27" s="200">
        <v>2380</v>
      </c>
      <c r="I27" s="192"/>
      <c r="J27" s="196">
        <v>2618</v>
      </c>
      <c r="K27" s="14"/>
      <c r="L27" s="16"/>
      <c r="M27" s="2"/>
      <c r="N27" s="15"/>
      <c r="O27" s="15"/>
      <c r="P27" s="15"/>
    </row>
    <row r="28" spans="1:16" ht="18" x14ac:dyDescent="0.25">
      <c r="A28" s="157"/>
      <c r="B28" s="26"/>
      <c r="C28" s="26"/>
      <c r="D28" s="26"/>
      <c r="E28" s="26"/>
      <c r="F28" s="26"/>
      <c r="G28" s="26"/>
      <c r="H28" s="197">
        <f>SUM(H19:H27)</f>
        <v>76459</v>
      </c>
      <c r="I28" s="192"/>
      <c r="J28" s="198">
        <f>SUM(J19:J27)</f>
        <v>79260</v>
      </c>
      <c r="K28" s="14"/>
      <c r="L28" s="17"/>
      <c r="M28" s="2"/>
      <c r="N28" s="15"/>
      <c r="O28" s="15"/>
      <c r="P28" s="15"/>
    </row>
    <row r="29" spans="1:16" ht="18" x14ac:dyDescent="0.25">
      <c r="A29" s="157"/>
      <c r="B29" s="26"/>
      <c r="C29" s="26"/>
      <c r="D29" s="26"/>
      <c r="E29" s="26"/>
      <c r="F29" s="26"/>
      <c r="G29" s="26"/>
      <c r="H29" s="194"/>
      <c r="I29" s="192"/>
      <c r="J29" s="195"/>
      <c r="K29" s="14"/>
      <c r="L29" s="17"/>
      <c r="M29" s="2"/>
      <c r="N29" s="15"/>
      <c r="O29" s="15"/>
      <c r="P29" s="15"/>
    </row>
    <row r="30" spans="1:16" ht="18.75" thickBot="1" x14ac:dyDescent="0.3">
      <c r="A30" s="190" t="s">
        <v>23</v>
      </c>
      <c r="B30" s="26"/>
      <c r="C30" s="26"/>
      <c r="D30" s="26"/>
      <c r="E30" s="26"/>
      <c r="F30" s="26"/>
      <c r="G30" s="26"/>
      <c r="H30" s="201">
        <f>H16+H28</f>
        <v>111197</v>
      </c>
      <c r="I30" s="192"/>
      <c r="J30" s="202">
        <f>J16+J28</f>
        <v>113847</v>
      </c>
      <c r="K30" s="14"/>
      <c r="L30" s="17"/>
      <c r="M30" s="2"/>
      <c r="N30" s="17"/>
      <c r="O30" s="17"/>
      <c r="P30" s="17"/>
    </row>
    <row r="31" spans="1:16" ht="18" x14ac:dyDescent="0.25">
      <c r="A31" s="157"/>
      <c r="B31" s="26"/>
      <c r="C31" s="26"/>
      <c r="D31" s="26"/>
      <c r="E31" s="26"/>
      <c r="F31" s="26"/>
      <c r="G31" s="26"/>
      <c r="H31" s="194"/>
      <c r="I31" s="192"/>
      <c r="J31" s="195"/>
      <c r="K31" s="14"/>
      <c r="L31" s="16"/>
      <c r="M31" s="2"/>
      <c r="N31" s="15"/>
      <c r="O31" s="15"/>
      <c r="P31" s="15"/>
    </row>
    <row r="32" spans="1:16" ht="18" x14ac:dyDescent="0.25">
      <c r="A32" s="190" t="s">
        <v>24</v>
      </c>
      <c r="B32" s="26"/>
      <c r="C32" s="26"/>
      <c r="D32" s="26"/>
      <c r="E32" s="26"/>
      <c r="F32" s="26"/>
      <c r="G32" s="26"/>
      <c r="H32" s="194"/>
      <c r="I32" s="192"/>
      <c r="J32" s="195"/>
      <c r="K32" s="14"/>
      <c r="L32" s="16"/>
      <c r="M32" s="2"/>
      <c r="N32" s="15"/>
      <c r="O32" s="15"/>
      <c r="P32" s="15"/>
    </row>
    <row r="33" spans="1:16" ht="18" x14ac:dyDescent="0.25">
      <c r="A33" s="190" t="s">
        <v>25</v>
      </c>
      <c r="B33" s="26"/>
      <c r="C33" s="26"/>
      <c r="D33" s="26"/>
      <c r="E33" s="26"/>
      <c r="F33" s="26"/>
      <c r="G33" s="26"/>
      <c r="H33" s="194"/>
      <c r="I33" s="192"/>
      <c r="J33" s="195"/>
      <c r="K33" s="14"/>
      <c r="L33" s="16"/>
      <c r="M33" s="2"/>
      <c r="N33" s="15"/>
      <c r="O33" s="15"/>
      <c r="P33" s="15"/>
    </row>
    <row r="34" spans="1:16" ht="18" x14ac:dyDescent="0.25">
      <c r="A34" s="157" t="s">
        <v>26</v>
      </c>
      <c r="B34" s="26"/>
      <c r="C34" s="26"/>
      <c r="D34" s="26"/>
      <c r="E34" s="26"/>
      <c r="F34" s="26"/>
      <c r="G34" s="26"/>
      <c r="H34" s="194">
        <v>67000</v>
      </c>
      <c r="I34" s="192"/>
      <c r="J34" s="195">
        <v>67000</v>
      </c>
      <c r="K34" s="14"/>
      <c r="L34" s="16"/>
      <c r="M34" s="2"/>
      <c r="N34" s="15"/>
      <c r="O34" s="15"/>
      <c r="P34" s="15"/>
    </row>
    <row r="35" spans="1:16" ht="18" x14ac:dyDescent="0.25">
      <c r="A35" s="157" t="s">
        <v>27</v>
      </c>
      <c r="B35" s="26"/>
      <c r="C35" s="26"/>
      <c r="D35" s="26"/>
      <c r="E35" s="26"/>
      <c r="F35" s="26"/>
      <c r="G35" s="26"/>
      <c r="H35" s="194"/>
      <c r="I35" s="192"/>
      <c r="J35" s="195"/>
      <c r="K35" s="14"/>
      <c r="L35" s="16"/>
      <c r="M35" s="2"/>
      <c r="N35" s="15"/>
      <c r="O35" s="15"/>
      <c r="P35" s="15"/>
    </row>
    <row r="36" spans="1:16" ht="18" x14ac:dyDescent="0.25">
      <c r="A36" s="157"/>
      <c r="B36" s="26" t="s">
        <v>28</v>
      </c>
      <c r="C36" s="199"/>
      <c r="D36" s="26"/>
      <c r="E36" s="26"/>
      <c r="F36" s="26"/>
      <c r="G36" s="26"/>
      <c r="H36" s="194">
        <v>7713</v>
      </c>
      <c r="I36" s="192"/>
      <c r="J36" s="195">
        <v>7713</v>
      </c>
      <c r="K36" s="14"/>
      <c r="L36" s="16"/>
      <c r="M36" s="2"/>
      <c r="N36" s="15"/>
      <c r="O36" s="15"/>
      <c r="P36" s="15"/>
    </row>
    <row r="37" spans="1:16" ht="18" hidden="1" x14ac:dyDescent="0.25">
      <c r="A37" s="157"/>
      <c r="B37" s="26" t="s">
        <v>29</v>
      </c>
      <c r="C37" s="199"/>
      <c r="D37" s="26"/>
      <c r="E37" s="26"/>
      <c r="F37" s="26"/>
      <c r="G37" s="26"/>
      <c r="H37" s="194">
        <v>0</v>
      </c>
      <c r="I37" s="192"/>
      <c r="J37" s="195">
        <v>0</v>
      </c>
      <c r="K37" s="14"/>
      <c r="L37" s="16"/>
      <c r="M37" s="2"/>
      <c r="N37" s="15"/>
      <c r="O37" s="15"/>
      <c r="P37" s="15"/>
    </row>
    <row r="38" spans="1:16" ht="18" x14ac:dyDescent="0.25">
      <c r="A38" s="157"/>
      <c r="B38" s="26" t="s">
        <v>30</v>
      </c>
      <c r="C38" s="199"/>
      <c r="D38" s="26"/>
      <c r="E38" s="26"/>
      <c r="F38" s="26"/>
      <c r="G38" s="160"/>
      <c r="H38" s="200">
        <v>-18849</v>
      </c>
      <c r="I38" s="203"/>
      <c r="J38" s="196">
        <v>-18899</v>
      </c>
      <c r="K38" s="108"/>
      <c r="L38" s="16"/>
      <c r="M38" s="2"/>
      <c r="N38" s="15"/>
      <c r="O38" s="15"/>
      <c r="P38" s="15"/>
    </row>
    <row r="39" spans="1:16" ht="18" x14ac:dyDescent="0.25">
      <c r="A39" s="157" t="s">
        <v>31</v>
      </c>
      <c r="B39" s="26"/>
      <c r="C39" s="199"/>
      <c r="D39" s="26"/>
      <c r="E39" s="26"/>
      <c r="F39" s="26"/>
      <c r="G39" s="160"/>
      <c r="H39" s="194">
        <f>SUM(H34:H38)</f>
        <v>55864</v>
      </c>
      <c r="I39" s="192"/>
      <c r="J39" s="194">
        <f>SUM(J34:J38)</f>
        <v>55814</v>
      </c>
      <c r="K39" s="14"/>
      <c r="L39" s="17"/>
      <c r="M39" s="2"/>
      <c r="N39" s="15"/>
      <c r="O39" s="15"/>
      <c r="P39" s="15"/>
    </row>
    <row r="40" spans="1:16" ht="18" x14ac:dyDescent="0.25">
      <c r="A40" s="157"/>
      <c r="B40" s="26"/>
      <c r="C40" s="199"/>
      <c r="D40" s="26"/>
      <c r="E40" s="26"/>
      <c r="F40" s="26"/>
      <c r="G40" s="160"/>
      <c r="H40" s="194"/>
      <c r="I40" s="192"/>
      <c r="J40" s="195"/>
      <c r="K40" s="14"/>
      <c r="L40" s="16"/>
      <c r="M40" s="2"/>
      <c r="N40" s="15"/>
      <c r="O40" s="15"/>
      <c r="P40" s="15"/>
    </row>
    <row r="41" spans="1:16" ht="18" x14ac:dyDescent="0.25">
      <c r="A41" s="157" t="s">
        <v>32</v>
      </c>
      <c r="B41" s="26"/>
      <c r="C41" s="26"/>
      <c r="D41" s="26"/>
      <c r="E41" s="26"/>
      <c r="F41" s="26"/>
      <c r="G41" s="160"/>
      <c r="H41" s="194">
        <v>1637</v>
      </c>
      <c r="I41" s="192"/>
      <c r="J41" s="196">
        <v>1402</v>
      </c>
      <c r="K41" s="14"/>
      <c r="L41" s="16"/>
      <c r="M41" s="2"/>
      <c r="N41" s="15"/>
      <c r="O41" s="15"/>
      <c r="P41" s="15"/>
    </row>
    <row r="42" spans="1:16" ht="18" x14ac:dyDescent="0.25">
      <c r="A42" s="190" t="s">
        <v>33</v>
      </c>
      <c r="B42" s="26"/>
      <c r="C42" s="26"/>
      <c r="D42" s="26"/>
      <c r="E42" s="26"/>
      <c r="F42" s="26"/>
      <c r="G42" s="26"/>
      <c r="H42" s="197">
        <f>+H41+H39</f>
        <v>57501</v>
      </c>
      <c r="I42" s="192">
        <f>SUM(I34:I38)</f>
        <v>0</v>
      </c>
      <c r="J42" s="197">
        <f>+J41+J39</f>
        <v>57216</v>
      </c>
      <c r="K42" s="14"/>
      <c r="L42" s="19"/>
      <c r="M42" s="2"/>
      <c r="N42" s="15"/>
      <c r="O42" s="18"/>
      <c r="P42" s="15"/>
    </row>
    <row r="43" spans="1:16" ht="18" x14ac:dyDescent="0.25">
      <c r="A43" s="190"/>
      <c r="B43" s="26"/>
      <c r="C43" s="26"/>
      <c r="D43" s="26"/>
      <c r="E43" s="26"/>
      <c r="F43" s="26"/>
      <c r="G43" s="26"/>
      <c r="H43" s="194"/>
      <c r="I43" s="192"/>
      <c r="J43" s="195"/>
      <c r="K43" s="14"/>
      <c r="L43" s="19"/>
      <c r="M43" s="2"/>
      <c r="N43" s="15"/>
      <c r="O43" s="18"/>
      <c r="P43" s="15"/>
    </row>
    <row r="44" spans="1:16" ht="18" x14ac:dyDescent="0.25">
      <c r="A44" s="190" t="s">
        <v>34</v>
      </c>
      <c r="B44" s="26"/>
      <c r="C44" s="26"/>
      <c r="D44" s="26"/>
      <c r="E44" s="26"/>
      <c r="F44" s="26"/>
      <c r="G44" s="26"/>
      <c r="H44" s="194"/>
      <c r="I44" s="192"/>
      <c r="J44" s="195"/>
      <c r="K44" s="14"/>
      <c r="L44" s="16"/>
      <c r="M44" s="2"/>
      <c r="N44" s="16"/>
      <c r="O44" s="18"/>
      <c r="P44" s="15"/>
    </row>
    <row r="45" spans="1:16" ht="18" x14ac:dyDescent="0.25">
      <c r="A45" s="190"/>
      <c r="B45" s="26" t="s">
        <v>35</v>
      </c>
      <c r="C45" s="26"/>
      <c r="D45" s="26"/>
      <c r="E45" s="26"/>
      <c r="F45" s="26"/>
      <c r="G45" s="26"/>
      <c r="H45" s="194">
        <v>524</v>
      </c>
      <c r="I45" s="192"/>
      <c r="J45" s="195">
        <v>383</v>
      </c>
      <c r="K45" s="14"/>
      <c r="L45" s="16"/>
      <c r="M45" s="176"/>
      <c r="N45" s="16"/>
      <c r="O45" s="18"/>
      <c r="P45" s="15"/>
    </row>
    <row r="46" spans="1:16" ht="18" x14ac:dyDescent="0.25">
      <c r="A46" s="190"/>
      <c r="B46" s="26" t="s">
        <v>36</v>
      </c>
      <c r="C46" s="26"/>
      <c r="D46" s="26"/>
      <c r="E46" s="26"/>
      <c r="F46" s="26"/>
      <c r="G46" s="26"/>
      <c r="H46" s="194">
        <v>484</v>
      </c>
      <c r="I46" s="192"/>
      <c r="J46" s="195">
        <v>492</v>
      </c>
      <c r="K46" s="14"/>
      <c r="L46" s="16"/>
      <c r="M46" s="176"/>
      <c r="N46" s="16"/>
      <c r="O46" s="18"/>
      <c r="P46" s="15"/>
    </row>
    <row r="47" spans="1:16" ht="18" x14ac:dyDescent="0.25">
      <c r="A47" s="190"/>
      <c r="B47" s="26" t="s">
        <v>37</v>
      </c>
      <c r="C47" s="26"/>
      <c r="D47" s="26"/>
      <c r="E47" s="26"/>
      <c r="F47" s="26"/>
      <c r="G47" s="26"/>
      <c r="H47" s="194">
        <v>102</v>
      </c>
      <c r="I47" s="192"/>
      <c r="J47" s="195">
        <v>102</v>
      </c>
      <c r="K47" s="14"/>
      <c r="L47" s="16"/>
      <c r="M47" s="2"/>
      <c r="N47" s="16"/>
      <c r="O47" s="18"/>
      <c r="P47" s="15"/>
    </row>
    <row r="48" spans="1:16" ht="18" x14ac:dyDescent="0.2">
      <c r="A48" s="157"/>
      <c r="B48" s="26"/>
      <c r="C48" s="26"/>
      <c r="D48" s="26"/>
      <c r="E48" s="26"/>
      <c r="F48" s="26"/>
      <c r="G48" s="26"/>
      <c r="H48" s="204"/>
      <c r="I48" s="205"/>
      <c r="J48" s="206"/>
      <c r="K48" s="20"/>
      <c r="L48" s="16"/>
      <c r="M48" s="2"/>
      <c r="N48" s="21"/>
      <c r="O48" s="22"/>
      <c r="P48" s="15"/>
    </row>
    <row r="49" spans="1:16" ht="18" x14ac:dyDescent="0.25">
      <c r="A49" s="190" t="s">
        <v>38</v>
      </c>
      <c r="B49" s="26"/>
      <c r="C49" s="26"/>
      <c r="D49" s="26"/>
      <c r="E49" s="26"/>
      <c r="F49" s="26"/>
      <c r="G49" s="26"/>
      <c r="H49" s="194"/>
      <c r="I49" s="192"/>
      <c r="J49" s="195"/>
      <c r="K49" s="14"/>
      <c r="L49" s="16"/>
      <c r="M49" s="2"/>
      <c r="N49" s="21"/>
      <c r="O49" s="22"/>
      <c r="P49" s="15"/>
    </row>
    <row r="50" spans="1:16" ht="18" x14ac:dyDescent="0.25">
      <c r="A50" s="157"/>
      <c r="B50" s="26" t="s">
        <v>39</v>
      </c>
      <c r="C50" s="199"/>
      <c r="D50" s="26"/>
      <c r="E50" s="26"/>
      <c r="F50" s="26"/>
      <c r="G50" s="26"/>
      <c r="H50" s="194">
        <v>1119</v>
      </c>
      <c r="I50" s="192"/>
      <c r="J50" s="195">
        <v>436</v>
      </c>
      <c r="K50" s="14"/>
      <c r="L50" s="16"/>
      <c r="M50" s="176"/>
      <c r="N50" s="21"/>
      <c r="O50" s="22"/>
      <c r="P50" s="15"/>
    </row>
    <row r="51" spans="1:16" ht="18" x14ac:dyDescent="0.25">
      <c r="A51" s="157"/>
      <c r="B51" s="26" t="s">
        <v>40</v>
      </c>
      <c r="C51" s="199"/>
      <c r="D51" s="26"/>
      <c r="E51" s="26"/>
      <c r="F51" s="26"/>
      <c r="G51" s="26"/>
      <c r="H51" s="194">
        <v>11886</v>
      </c>
      <c r="I51" s="192"/>
      <c r="J51" s="195">
        <v>12170</v>
      </c>
      <c r="K51" s="14"/>
      <c r="L51" s="16"/>
      <c r="M51" s="176"/>
      <c r="N51" s="21"/>
      <c r="O51" s="22"/>
      <c r="P51" s="15"/>
    </row>
    <row r="52" spans="1:16" ht="18" x14ac:dyDescent="0.25">
      <c r="A52" s="157"/>
      <c r="B52" s="26" t="s">
        <v>41</v>
      </c>
      <c r="C52" s="199"/>
      <c r="D52" s="26"/>
      <c r="E52" s="26"/>
      <c r="F52" s="26"/>
      <c r="G52" s="26"/>
      <c r="H52" s="194">
        <v>37032</v>
      </c>
      <c r="I52" s="192"/>
      <c r="J52" s="195">
        <v>41760</v>
      </c>
      <c r="K52" s="14"/>
      <c r="L52" s="16"/>
      <c r="M52" s="176"/>
      <c r="N52" s="21"/>
      <c r="O52" s="22"/>
      <c r="P52" s="15"/>
    </row>
    <row r="53" spans="1:16" ht="18" x14ac:dyDescent="0.25">
      <c r="A53" s="157"/>
      <c r="B53" s="26" t="s">
        <v>35</v>
      </c>
      <c r="C53" s="199"/>
      <c r="D53" s="26"/>
      <c r="E53" s="26"/>
      <c r="F53" s="26"/>
      <c r="G53" s="26"/>
      <c r="H53" s="194">
        <v>310</v>
      </c>
      <c r="I53" s="192"/>
      <c r="J53" s="195">
        <v>258</v>
      </c>
      <c r="K53" s="14"/>
      <c r="L53" s="16"/>
      <c r="M53" s="176"/>
      <c r="N53" s="21"/>
      <c r="O53" s="22"/>
      <c r="P53" s="15"/>
    </row>
    <row r="54" spans="1:16" ht="18" x14ac:dyDescent="0.25">
      <c r="A54" s="157"/>
      <c r="B54" s="26" t="s">
        <v>42</v>
      </c>
      <c r="C54" s="199"/>
      <c r="D54" s="26"/>
      <c r="E54" s="26"/>
      <c r="F54" s="26"/>
      <c r="G54" s="26"/>
      <c r="H54" s="194">
        <v>1181</v>
      </c>
      <c r="I54" s="192"/>
      <c r="J54" s="195">
        <v>0</v>
      </c>
      <c r="K54" s="14"/>
      <c r="L54" s="16"/>
      <c r="M54" s="176"/>
      <c r="N54" s="21"/>
      <c r="O54" s="22"/>
      <c r="P54" s="15"/>
    </row>
    <row r="55" spans="1:16" ht="18" x14ac:dyDescent="0.25">
      <c r="A55" s="157"/>
      <c r="B55" s="26" t="s">
        <v>36</v>
      </c>
      <c r="C55" s="199"/>
      <c r="D55" s="26"/>
      <c r="E55" s="26"/>
      <c r="F55" s="26"/>
      <c r="G55" s="26"/>
      <c r="H55" s="194">
        <v>13</v>
      </c>
      <c r="I55" s="192"/>
      <c r="J55" s="195">
        <v>13</v>
      </c>
      <c r="K55" s="14"/>
      <c r="L55" s="16"/>
      <c r="M55" s="2"/>
      <c r="N55" s="21"/>
      <c r="O55" s="22"/>
      <c r="P55" s="15"/>
    </row>
    <row r="56" spans="1:16" ht="18" x14ac:dyDescent="0.25">
      <c r="A56" s="157"/>
      <c r="B56" s="26" t="s">
        <v>43</v>
      </c>
      <c r="C56" s="199"/>
      <c r="D56" s="26"/>
      <c r="E56" s="26"/>
      <c r="F56" s="26"/>
      <c r="G56" s="26"/>
      <c r="H56" s="194">
        <v>1045</v>
      </c>
      <c r="I56" s="192"/>
      <c r="J56" s="195">
        <v>1017</v>
      </c>
      <c r="K56" s="14"/>
      <c r="L56" s="16"/>
      <c r="M56" s="2"/>
      <c r="N56" s="21"/>
      <c r="O56" s="22"/>
      <c r="P56" s="15"/>
    </row>
    <row r="57" spans="1:16" ht="18" x14ac:dyDescent="0.25">
      <c r="A57" s="157"/>
      <c r="B57" s="26"/>
      <c r="C57" s="199"/>
      <c r="D57" s="26"/>
      <c r="E57" s="26"/>
      <c r="F57" s="26"/>
      <c r="G57" s="26"/>
      <c r="H57" s="194"/>
      <c r="I57" s="192"/>
      <c r="J57" s="195"/>
      <c r="K57" s="14"/>
      <c r="L57" s="16"/>
      <c r="M57" s="2"/>
      <c r="N57" s="21"/>
      <c r="O57" s="22"/>
      <c r="P57" s="15"/>
    </row>
    <row r="58" spans="1:16" ht="18" x14ac:dyDescent="0.25">
      <c r="A58" s="157"/>
      <c r="B58" s="26"/>
      <c r="C58" s="26"/>
      <c r="D58" s="26"/>
      <c r="E58" s="26"/>
      <c r="F58" s="26"/>
      <c r="G58" s="26"/>
      <c r="H58" s="197">
        <f>SUM(H50:H57)</f>
        <v>52586</v>
      </c>
      <c r="I58" s="192"/>
      <c r="J58" s="198">
        <f>SUM(J50:J57)</f>
        <v>55654</v>
      </c>
      <c r="K58" s="14"/>
      <c r="L58" s="16"/>
      <c r="M58" s="2"/>
      <c r="N58" s="16"/>
      <c r="O58" s="16"/>
      <c r="P58" s="16"/>
    </row>
    <row r="59" spans="1:16" ht="18" x14ac:dyDescent="0.2">
      <c r="A59" s="157"/>
      <c r="B59" s="26"/>
      <c r="C59" s="26"/>
      <c r="D59" s="26"/>
      <c r="E59" s="26"/>
      <c r="F59" s="26"/>
      <c r="G59" s="26"/>
      <c r="H59" s="204"/>
      <c r="I59" s="205"/>
      <c r="J59" s="206"/>
      <c r="K59" s="20"/>
      <c r="L59" s="16"/>
      <c r="M59" s="2"/>
      <c r="N59" s="21"/>
      <c r="O59" s="22"/>
      <c r="P59" s="15"/>
    </row>
    <row r="60" spans="1:16" ht="18" x14ac:dyDescent="0.25">
      <c r="A60" s="190" t="s">
        <v>44</v>
      </c>
      <c r="B60" s="26"/>
      <c r="C60" s="26"/>
      <c r="D60" s="26"/>
      <c r="E60" s="26"/>
      <c r="F60" s="26"/>
      <c r="G60" s="26"/>
      <c r="H60" s="204">
        <f>+H45+H46+H47+H58</f>
        <v>53696</v>
      </c>
      <c r="I60" s="205"/>
      <c r="J60" s="204">
        <f>+J45+J46+J47+J58</f>
        <v>56631</v>
      </c>
      <c r="K60" s="20"/>
      <c r="L60" s="177"/>
      <c r="M60" s="2"/>
      <c r="N60" s="16"/>
      <c r="O60" s="16"/>
      <c r="P60" s="16"/>
    </row>
    <row r="61" spans="1:16" ht="18" x14ac:dyDescent="0.2">
      <c r="A61" s="157"/>
      <c r="B61" s="26"/>
      <c r="C61" s="26"/>
      <c r="D61" s="26"/>
      <c r="E61" s="26"/>
      <c r="F61" s="26"/>
      <c r="G61" s="26"/>
      <c r="H61" s="204"/>
      <c r="I61" s="205"/>
      <c r="J61" s="206"/>
      <c r="K61" s="20"/>
      <c r="L61" s="16"/>
      <c r="M61" s="2"/>
      <c r="N61" s="21"/>
      <c r="O61" s="22"/>
      <c r="P61" s="15"/>
    </row>
    <row r="62" spans="1:16" ht="18.75" thickBot="1" x14ac:dyDescent="0.3">
      <c r="A62" s="190" t="s">
        <v>45</v>
      </c>
      <c r="B62" s="26"/>
      <c r="C62" s="26"/>
      <c r="D62" s="26"/>
      <c r="E62" s="26"/>
      <c r="F62" s="26"/>
      <c r="G62" s="26"/>
      <c r="H62" s="207">
        <f>+H42+H60</f>
        <v>111197</v>
      </c>
      <c r="I62" s="205"/>
      <c r="J62" s="208">
        <f>J42+J60</f>
        <v>113847</v>
      </c>
      <c r="K62" s="20"/>
      <c r="L62" s="16"/>
      <c r="M62" s="2"/>
      <c r="N62" s="16"/>
      <c r="O62" s="16"/>
      <c r="P62" s="16"/>
    </row>
    <row r="63" spans="1:16" ht="15.75" customHeight="1" x14ac:dyDescent="0.2">
      <c r="A63" s="157"/>
      <c r="B63" s="26"/>
      <c r="C63" s="26"/>
      <c r="D63" s="26"/>
      <c r="E63" s="26"/>
      <c r="F63" s="26"/>
      <c r="G63" s="26"/>
      <c r="H63" s="204">
        <f>+H30-H62</f>
        <v>0</v>
      </c>
      <c r="I63" s="205"/>
      <c r="J63" s="204">
        <f>+J30-J62</f>
        <v>0</v>
      </c>
      <c r="K63" s="178"/>
      <c r="L63" s="179"/>
      <c r="M63" s="2"/>
      <c r="N63" s="21"/>
      <c r="O63" s="22"/>
      <c r="P63" s="15"/>
    </row>
    <row r="64" spans="1:16" ht="38.25" customHeight="1" x14ac:dyDescent="0.25">
      <c r="A64" s="217" t="s">
        <v>46</v>
      </c>
      <c r="B64" s="218"/>
      <c r="C64" s="218"/>
      <c r="D64" s="218"/>
      <c r="E64" s="218"/>
      <c r="F64" s="218"/>
      <c r="G64" s="209"/>
      <c r="H64" s="210">
        <f>H39/H34</f>
        <v>0.83379104477611943</v>
      </c>
      <c r="I64" s="203"/>
      <c r="J64" s="210">
        <f>J39/J34</f>
        <v>0.83304477611940297</v>
      </c>
      <c r="K64" s="23"/>
      <c r="L64" s="16"/>
      <c r="M64" s="2"/>
      <c r="N64" s="15"/>
      <c r="O64" s="15"/>
      <c r="P64" s="15"/>
    </row>
    <row r="65" spans="1:16" ht="18" x14ac:dyDescent="0.25">
      <c r="A65" s="7"/>
      <c r="B65" s="7"/>
      <c r="C65" s="7"/>
      <c r="D65" s="7"/>
      <c r="E65" s="7"/>
      <c r="F65" s="7"/>
      <c r="G65" s="7"/>
      <c r="H65" s="211"/>
      <c r="I65" s="211"/>
      <c r="J65" s="211"/>
      <c r="K65" s="13"/>
      <c r="L65" s="16"/>
      <c r="M65" s="2"/>
      <c r="N65" s="15"/>
      <c r="O65" s="15"/>
      <c r="P65" s="15"/>
    </row>
    <row r="66" spans="1:16" ht="18" x14ac:dyDescent="0.25">
      <c r="A66" s="7"/>
      <c r="B66" s="7"/>
      <c r="C66" s="7"/>
      <c r="D66" s="7"/>
      <c r="E66" s="7"/>
      <c r="F66" s="7"/>
      <c r="G66" s="7"/>
      <c r="H66" s="211">
        <f>H30-H62</f>
        <v>0</v>
      </c>
      <c r="I66" s="211"/>
      <c r="J66" s="211">
        <f>J30-J62</f>
        <v>0</v>
      </c>
      <c r="K66" s="13"/>
      <c r="L66" s="17"/>
      <c r="M66" s="2"/>
      <c r="N66" s="15"/>
      <c r="O66" s="15"/>
      <c r="P66" s="15"/>
    </row>
    <row r="67" spans="1:16" ht="51" customHeight="1" x14ac:dyDescent="0.25">
      <c r="A67" s="219" t="s">
        <v>47</v>
      </c>
      <c r="B67" s="219"/>
      <c r="C67" s="219"/>
      <c r="D67" s="219"/>
      <c r="E67" s="219"/>
      <c r="F67" s="219"/>
      <c r="G67" s="219"/>
      <c r="H67" s="219"/>
      <c r="I67" s="219"/>
      <c r="J67" s="219"/>
      <c r="K67" s="180"/>
      <c r="L67" s="2"/>
      <c r="M67" s="2"/>
      <c r="N67" s="2"/>
      <c r="O67" s="2"/>
      <c r="P67" s="2"/>
    </row>
    <row r="68" spans="1:16" ht="15" x14ac:dyDescent="0.2">
      <c r="A68" s="7"/>
      <c r="B68" s="7"/>
      <c r="C68" s="7"/>
      <c r="D68" s="7"/>
      <c r="E68" s="7"/>
      <c r="F68" s="7"/>
      <c r="G68" s="7"/>
      <c r="H68" s="25">
        <f>H33</f>
        <v>0</v>
      </c>
      <c r="I68" s="7"/>
      <c r="J68" s="7"/>
      <c r="K68" s="7"/>
      <c r="N68" s="2"/>
      <c r="O68" s="2"/>
      <c r="P68" s="2"/>
    </row>
    <row r="69" spans="1:16" ht="15" x14ac:dyDescent="0.2">
      <c r="A69" s="7"/>
      <c r="B69" s="26"/>
      <c r="C69" s="7"/>
      <c r="D69" s="7"/>
      <c r="E69" s="7"/>
      <c r="F69" s="7"/>
      <c r="G69" s="7"/>
      <c r="H69" s="7"/>
      <c r="I69" s="7"/>
      <c r="J69" s="7"/>
      <c r="K69" s="7"/>
      <c r="N69" s="2"/>
      <c r="O69" s="2"/>
      <c r="P69" s="2"/>
    </row>
    <row r="70" spans="1:16" x14ac:dyDescent="0.2">
      <c r="N70" s="2"/>
      <c r="O70" s="2"/>
      <c r="P70" s="2"/>
    </row>
    <row r="71" spans="1:16" x14ac:dyDescent="0.2">
      <c r="N71" s="2"/>
      <c r="O71" s="2"/>
      <c r="P71" s="2"/>
    </row>
  </sheetData>
  <mergeCells count="5">
    <mergeCell ref="A1:I1"/>
    <mergeCell ref="A2:J2"/>
    <mergeCell ref="A3:J3"/>
    <mergeCell ref="A64:F64"/>
    <mergeCell ref="A67:J67"/>
  </mergeCells>
  <printOptions horizontalCentered="1"/>
  <pageMargins left="0.5" right="0.5" top="0.75" bottom="0.75" header="0.3" footer="0.3"/>
  <pageSetup paperSize="9" scale="55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67"/>
  <sheetViews>
    <sheetView showGridLines="0" topLeftCell="A22" zoomScale="75" zoomScaleNormal="75" workbookViewId="0">
      <selection activeCell="A30" sqref="A30"/>
    </sheetView>
  </sheetViews>
  <sheetFormatPr defaultRowHeight="15" x14ac:dyDescent="0.2"/>
  <cols>
    <col min="1" max="1" width="8.7109375" style="7" customWidth="1"/>
    <col min="2" max="2" width="12" style="7" customWidth="1"/>
    <col min="3" max="3" width="6.7109375" style="7" customWidth="1"/>
    <col min="4" max="4" width="24.85546875" style="7" customWidth="1"/>
    <col min="5" max="5" width="17.28515625" style="7" customWidth="1"/>
    <col min="6" max="6" width="19.42578125" style="7" customWidth="1"/>
    <col min="7" max="7" width="0.140625" style="7" hidden="1" customWidth="1"/>
    <col min="8" max="8" width="15.5703125" style="7" customWidth="1"/>
    <col min="9" max="9" width="21.140625" style="7" customWidth="1"/>
    <col min="10" max="10" width="4.42578125" style="7" customWidth="1"/>
    <col min="11" max="11" width="14.42578125" style="7" customWidth="1"/>
    <col min="12" max="12" width="16.85546875" style="7" customWidth="1"/>
    <col min="13" max="16384" width="9.140625" style="7"/>
  </cols>
  <sheetData>
    <row r="1" spans="1:55" ht="18.75" customHeight="1" x14ac:dyDescent="0.3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4"/>
    </row>
    <row r="2" spans="1:55" ht="21.75" customHeight="1" x14ac:dyDescent="0.3">
      <c r="A2" s="227" t="str">
        <f>+[1]BS!A2</f>
        <v>QUARTERLY REPORT FOR THE FIRST QUARTER ENDED 30 APRIL 2014</v>
      </c>
      <c r="B2" s="227"/>
      <c r="C2" s="227"/>
      <c r="D2" s="227"/>
      <c r="E2" s="227"/>
      <c r="F2" s="227"/>
      <c r="G2" s="227"/>
      <c r="H2" s="227"/>
      <c r="I2" s="227"/>
      <c r="J2" s="27"/>
    </row>
    <row r="3" spans="1:55" ht="22.5" customHeight="1" x14ac:dyDescent="0.25">
      <c r="A3" s="228" t="s">
        <v>49</v>
      </c>
      <c r="B3" s="229"/>
      <c r="C3" s="229"/>
      <c r="D3" s="229"/>
      <c r="E3" s="229"/>
      <c r="F3" s="229"/>
      <c r="G3" s="229"/>
      <c r="H3" s="229"/>
      <c r="I3" s="230"/>
      <c r="J3" s="24"/>
    </row>
    <row r="4" spans="1:55" x14ac:dyDescent="0.2">
      <c r="A4" s="6"/>
      <c r="B4" s="6"/>
      <c r="C4" s="6"/>
      <c r="D4" s="6"/>
      <c r="E4" s="28"/>
      <c r="F4" s="28"/>
    </row>
    <row r="5" spans="1:55" ht="18.75" x14ac:dyDescent="0.3">
      <c r="A5" s="29"/>
      <c r="B5" s="30"/>
      <c r="C5" s="30"/>
      <c r="D5" s="30"/>
      <c r="E5" s="31"/>
      <c r="F5" s="32"/>
      <c r="G5" s="33"/>
      <c r="H5" s="34"/>
      <c r="I5" s="35"/>
      <c r="K5" s="220"/>
      <c r="L5" s="220"/>
    </row>
    <row r="6" spans="1:55" ht="18" x14ac:dyDescent="0.25">
      <c r="A6" s="36"/>
      <c r="B6" s="37"/>
      <c r="C6" s="37"/>
      <c r="D6" s="37"/>
      <c r="E6" s="221" t="s">
        <v>50</v>
      </c>
      <c r="F6" s="222"/>
      <c r="G6" s="38"/>
      <c r="H6" s="223" t="s">
        <v>51</v>
      </c>
      <c r="I6" s="222"/>
      <c r="K6" s="26"/>
      <c r="L6" s="26"/>
    </row>
    <row r="7" spans="1:55" ht="18" x14ac:dyDescent="0.25">
      <c r="A7" s="36"/>
      <c r="B7" s="37"/>
      <c r="C7" s="37"/>
      <c r="D7" s="37"/>
      <c r="E7" s="39" t="s">
        <v>52</v>
      </c>
      <c r="F7" s="40" t="s">
        <v>53</v>
      </c>
      <c r="G7" s="39"/>
      <c r="H7" s="12" t="s">
        <v>52</v>
      </c>
      <c r="I7" s="40" t="s">
        <v>53</v>
      </c>
      <c r="K7" s="41"/>
      <c r="L7" s="41"/>
    </row>
    <row r="8" spans="1:55" ht="18" x14ac:dyDescent="0.25">
      <c r="A8" s="36"/>
      <c r="B8" s="37"/>
      <c r="C8" s="37"/>
      <c r="D8" s="37"/>
      <c r="E8" s="39" t="s">
        <v>54</v>
      </c>
      <c r="F8" s="40" t="s">
        <v>55</v>
      </c>
      <c r="G8" s="39"/>
      <c r="H8" s="12" t="s">
        <v>55</v>
      </c>
      <c r="I8" s="40" t="s">
        <v>55</v>
      </c>
      <c r="K8" s="41"/>
      <c r="L8" s="41"/>
    </row>
    <row r="9" spans="1:55" ht="18" x14ac:dyDescent="0.25">
      <c r="A9" s="36"/>
      <c r="B9" s="37"/>
      <c r="C9" s="37"/>
      <c r="D9" s="37"/>
      <c r="E9" s="39" t="s">
        <v>56</v>
      </c>
      <c r="F9" s="40" t="s">
        <v>56</v>
      </c>
      <c r="G9" s="39"/>
      <c r="H9" s="12" t="s">
        <v>57</v>
      </c>
      <c r="I9" s="40" t="s">
        <v>57</v>
      </c>
      <c r="K9" s="41"/>
      <c r="L9" s="41"/>
    </row>
    <row r="10" spans="1:55" ht="18" x14ac:dyDescent="0.25">
      <c r="A10" s="36"/>
      <c r="B10" s="37"/>
      <c r="C10" s="37"/>
      <c r="D10" s="37"/>
      <c r="E10" s="42" t="s">
        <v>6</v>
      </c>
      <c r="F10" s="40" t="s">
        <v>58</v>
      </c>
      <c r="G10" s="39"/>
      <c r="H10" s="12" t="str">
        <f>E10</f>
        <v>30.04.2014</v>
      </c>
      <c r="I10" s="40" t="str">
        <f>F10</f>
        <v>30.04.2013</v>
      </c>
      <c r="K10" s="43"/>
      <c r="L10" s="41"/>
    </row>
    <row r="11" spans="1:55" ht="18" x14ac:dyDescent="0.25">
      <c r="A11" s="36"/>
      <c r="B11" s="37"/>
      <c r="C11" s="37"/>
      <c r="D11" s="37"/>
      <c r="E11" s="44" t="s">
        <v>8</v>
      </c>
      <c r="F11" s="45" t="s">
        <v>8</v>
      </c>
      <c r="G11" s="44"/>
      <c r="H11" s="46" t="s">
        <v>8</v>
      </c>
      <c r="I11" s="45" t="s">
        <v>8</v>
      </c>
      <c r="K11" s="41"/>
      <c r="L11" s="41"/>
    </row>
    <row r="12" spans="1:55" ht="18" x14ac:dyDescent="0.25">
      <c r="A12" s="47"/>
      <c r="B12" s="13"/>
      <c r="C12" s="13"/>
      <c r="D12" s="48"/>
      <c r="E12" s="49"/>
      <c r="F12" s="50"/>
      <c r="G12" s="38"/>
      <c r="H12" s="51"/>
      <c r="I12" s="50"/>
      <c r="J12" s="6"/>
      <c r="K12" s="52"/>
      <c r="L12" s="5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8" x14ac:dyDescent="0.25">
      <c r="A13" s="53" t="s">
        <v>59</v>
      </c>
      <c r="B13" s="54"/>
      <c r="C13" s="54"/>
      <c r="D13" s="55"/>
      <c r="E13" s="56">
        <v>17420</v>
      </c>
      <c r="F13" s="57">
        <f>+'[1]PL-ann'!F15</f>
        <v>18525</v>
      </c>
      <c r="G13" s="58"/>
      <c r="H13" s="59">
        <v>17420</v>
      </c>
      <c r="I13" s="57">
        <f>+'[1]PL-ann'!I15</f>
        <v>18525</v>
      </c>
      <c r="J13" s="6"/>
      <c r="K13" s="60"/>
      <c r="L13" s="6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8" x14ac:dyDescent="0.25">
      <c r="A14" s="53"/>
      <c r="B14" s="54"/>
      <c r="C14" s="54"/>
      <c r="D14" s="55"/>
      <c r="E14" s="56"/>
      <c r="F14" s="57"/>
      <c r="G14" s="58"/>
      <c r="H14" s="59"/>
      <c r="I14" s="57"/>
      <c r="J14" s="6"/>
      <c r="K14" s="52"/>
      <c r="L14" s="5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8" x14ac:dyDescent="0.25">
      <c r="A15" s="53" t="s">
        <v>60</v>
      </c>
      <c r="B15" s="54"/>
      <c r="C15" s="54"/>
      <c r="D15" s="55"/>
      <c r="E15" s="61">
        <v>-14738</v>
      </c>
      <c r="F15" s="62">
        <f>+'[1]PL-ann'!F17</f>
        <v>-15557</v>
      </c>
      <c r="G15" s="63"/>
      <c r="H15" s="61">
        <v>-14738</v>
      </c>
      <c r="I15" s="62">
        <f>+'[1]PL-ann'!I17</f>
        <v>-15557</v>
      </c>
      <c r="J15" s="6"/>
      <c r="K15" s="60"/>
      <c r="L15" s="6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8" x14ac:dyDescent="0.25">
      <c r="A16" s="53"/>
      <c r="B16" s="54"/>
      <c r="C16" s="54"/>
      <c r="D16" s="55"/>
      <c r="E16" s="56"/>
      <c r="F16" s="57"/>
      <c r="G16" s="58"/>
      <c r="H16" s="59"/>
      <c r="I16" s="57"/>
      <c r="J16" s="6"/>
      <c r="K16" s="52"/>
      <c r="L16" s="5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8" x14ac:dyDescent="0.25">
      <c r="A17" s="53" t="s">
        <v>61</v>
      </c>
      <c r="B17" s="54"/>
      <c r="C17" s="54"/>
      <c r="D17" s="55"/>
      <c r="E17" s="56">
        <f>+E15+E13</f>
        <v>2682</v>
      </c>
      <c r="F17" s="57">
        <f>+F15+F13</f>
        <v>2968</v>
      </c>
      <c r="G17" s="58"/>
      <c r="H17" s="59">
        <f>+H15+H13</f>
        <v>2682</v>
      </c>
      <c r="I17" s="57">
        <f>+I15+I13</f>
        <v>2968</v>
      </c>
      <c r="J17" s="6"/>
      <c r="K17" s="64"/>
      <c r="L17" s="6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8" x14ac:dyDescent="0.25">
      <c r="A18" s="65"/>
      <c r="B18" s="54"/>
      <c r="C18" s="54"/>
      <c r="D18" s="55"/>
      <c r="E18" s="56"/>
      <c r="F18" s="57"/>
      <c r="G18" s="58"/>
      <c r="H18" s="59"/>
      <c r="I18" s="57"/>
      <c r="J18" s="6"/>
      <c r="K18" s="52"/>
      <c r="L18" s="5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8" x14ac:dyDescent="0.25">
      <c r="A19" s="53" t="s">
        <v>62</v>
      </c>
      <c r="B19" s="54"/>
      <c r="C19" s="54"/>
      <c r="D19" s="55"/>
      <c r="E19" s="66">
        <v>129</v>
      </c>
      <c r="F19" s="67">
        <f>+'[1]PL-ann'!F27</f>
        <v>108</v>
      </c>
      <c r="G19" s="63"/>
      <c r="H19" s="68">
        <v>129</v>
      </c>
      <c r="I19" s="67">
        <f>+'[1]PL-ann'!I27</f>
        <v>108</v>
      </c>
      <c r="J19" s="6"/>
      <c r="K19" s="69"/>
      <c r="L19" s="6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8" x14ac:dyDescent="0.25">
      <c r="A20" s="53"/>
      <c r="B20" s="54"/>
      <c r="C20" s="54"/>
      <c r="D20" s="55"/>
      <c r="E20" s="70"/>
      <c r="F20" s="71"/>
      <c r="G20" s="58"/>
      <c r="H20" s="72"/>
      <c r="I20" s="71"/>
      <c r="J20" s="6"/>
      <c r="K20" s="69"/>
      <c r="L20" s="6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8" x14ac:dyDescent="0.25">
      <c r="A21" s="53" t="s">
        <v>63</v>
      </c>
      <c r="B21" s="54"/>
      <c r="C21" s="54"/>
      <c r="D21" s="55"/>
      <c r="E21" s="56">
        <f>+E19+E17</f>
        <v>2811</v>
      </c>
      <c r="F21" s="57">
        <f>+F19+F17</f>
        <v>3076</v>
      </c>
      <c r="G21" s="58"/>
      <c r="H21" s="59">
        <f>+H19+H17</f>
        <v>2811</v>
      </c>
      <c r="I21" s="57">
        <f>+I19+I17</f>
        <v>3076</v>
      </c>
      <c r="J21" s="6"/>
      <c r="K21" s="60"/>
      <c r="L21" s="6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8" x14ac:dyDescent="0.25">
      <c r="A22" s="53"/>
      <c r="B22" s="54"/>
      <c r="C22" s="54"/>
      <c r="D22" s="55"/>
      <c r="E22" s="56"/>
      <c r="F22" s="57"/>
      <c r="G22" s="58"/>
      <c r="H22" s="59"/>
      <c r="I22" s="57"/>
      <c r="J22" s="6"/>
      <c r="K22" s="60"/>
      <c r="L22" s="6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20.25" customHeight="1" x14ac:dyDescent="0.25">
      <c r="A23" s="224" t="s">
        <v>64</v>
      </c>
      <c r="B23" s="225"/>
      <c r="C23" s="225"/>
      <c r="D23" s="225"/>
      <c r="E23" s="56">
        <v>-2374</v>
      </c>
      <c r="F23" s="57">
        <f>+'[1]PL-ann'!F19</f>
        <v>-2583</v>
      </c>
      <c r="G23" s="58"/>
      <c r="H23" s="59">
        <v>-2374</v>
      </c>
      <c r="I23" s="57">
        <f>+'[1]PL-ann'!I19</f>
        <v>-2583</v>
      </c>
      <c r="J23" s="6"/>
      <c r="K23" s="60"/>
      <c r="L23" s="6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8" x14ac:dyDescent="0.25">
      <c r="A24" s="53"/>
      <c r="B24" s="54"/>
      <c r="C24" s="54"/>
      <c r="D24" s="55"/>
      <c r="E24" s="61"/>
      <c r="F24" s="62"/>
      <c r="G24" s="58"/>
      <c r="H24" s="73"/>
      <c r="I24" s="62"/>
      <c r="J24" s="6"/>
      <c r="K24" s="52"/>
      <c r="L24" s="5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8" x14ac:dyDescent="0.25">
      <c r="A25" s="53" t="s">
        <v>65</v>
      </c>
      <c r="B25" s="54"/>
      <c r="C25" s="54"/>
      <c r="D25" s="55"/>
      <c r="E25" s="70">
        <f>+E23+E21</f>
        <v>437</v>
      </c>
      <c r="F25" s="71">
        <f>+F23+F21</f>
        <v>493</v>
      </c>
      <c r="G25" s="58"/>
      <c r="H25" s="59">
        <f>+H23+H21</f>
        <v>437</v>
      </c>
      <c r="I25" s="57">
        <f>+I23+I21</f>
        <v>493</v>
      </c>
      <c r="J25" s="6"/>
      <c r="K25" s="64"/>
      <c r="L25" s="6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8" x14ac:dyDescent="0.25">
      <c r="A26" s="53"/>
      <c r="B26" s="54"/>
      <c r="C26" s="54"/>
      <c r="D26" s="55"/>
      <c r="E26" s="56"/>
      <c r="F26" s="57"/>
      <c r="G26" s="58"/>
      <c r="H26" s="59"/>
      <c r="I26" s="57"/>
      <c r="J26" s="6"/>
      <c r="K26" s="52"/>
      <c r="L26" s="5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8" x14ac:dyDescent="0.25">
      <c r="A27" s="53" t="s">
        <v>66</v>
      </c>
      <c r="B27" s="54"/>
      <c r="C27" s="54"/>
      <c r="D27" s="55"/>
      <c r="E27" s="56">
        <v>-10</v>
      </c>
      <c r="F27" s="57">
        <f>+'[1]PL-ann'!F32</f>
        <v>-25</v>
      </c>
      <c r="G27" s="58"/>
      <c r="H27" s="59">
        <v>-10</v>
      </c>
      <c r="I27" s="57">
        <f>+'[1]PL-ann'!I32</f>
        <v>-25</v>
      </c>
      <c r="J27" s="6"/>
      <c r="K27" s="52"/>
      <c r="L27" s="5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8" x14ac:dyDescent="0.25">
      <c r="A28" s="53"/>
      <c r="B28" s="54"/>
      <c r="C28" s="54"/>
      <c r="D28" s="55"/>
      <c r="E28" s="56"/>
      <c r="F28" s="57"/>
      <c r="G28" s="58"/>
      <c r="H28" s="59"/>
      <c r="I28" s="57"/>
      <c r="J28" s="6"/>
      <c r="K28" s="52"/>
      <c r="L28" s="5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8" x14ac:dyDescent="0.25">
      <c r="A29" s="53" t="s">
        <v>129</v>
      </c>
      <c r="B29" s="54"/>
      <c r="C29" s="54"/>
      <c r="D29" s="55"/>
      <c r="E29" s="56">
        <v>-18</v>
      </c>
      <c r="F29" s="57">
        <f>+'[1]PL-ann'!F34</f>
        <v>-3</v>
      </c>
      <c r="G29" s="58"/>
      <c r="H29" s="59">
        <v>-18</v>
      </c>
      <c r="I29" s="57">
        <f>+'[1]PL-ann'!I34</f>
        <v>-3</v>
      </c>
      <c r="J29" s="6"/>
      <c r="K29" s="52"/>
      <c r="L29" s="5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8" x14ac:dyDescent="0.25">
      <c r="A30" s="53"/>
      <c r="B30" s="54"/>
      <c r="C30" s="54"/>
      <c r="D30" s="55"/>
      <c r="E30" s="61"/>
      <c r="F30" s="62"/>
      <c r="G30" s="63"/>
      <c r="H30" s="73"/>
      <c r="I30" s="62"/>
      <c r="J30" s="6"/>
      <c r="K30" s="52"/>
      <c r="L30" s="5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8" x14ac:dyDescent="0.25">
      <c r="A31" s="53"/>
      <c r="B31" s="54"/>
      <c r="C31" s="54"/>
      <c r="D31" s="55"/>
      <c r="E31" s="56"/>
      <c r="F31" s="57"/>
      <c r="G31" s="58"/>
      <c r="H31" s="59"/>
      <c r="I31" s="57"/>
      <c r="J31" s="6"/>
      <c r="K31" s="52"/>
      <c r="L31" s="5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8" x14ac:dyDescent="0.25">
      <c r="A32" s="53" t="s">
        <v>67</v>
      </c>
      <c r="B32" s="54"/>
      <c r="C32" s="54"/>
      <c r="D32" s="55"/>
      <c r="E32" s="56">
        <f>SUM(E25:E29)</f>
        <v>409</v>
      </c>
      <c r="F32" s="57">
        <f>SUM(F25:F29)</f>
        <v>465</v>
      </c>
      <c r="G32" s="58"/>
      <c r="H32" s="59">
        <f>SUM(H25:H29)</f>
        <v>409</v>
      </c>
      <c r="I32" s="57">
        <f>SUM(I25:I29)</f>
        <v>465</v>
      </c>
      <c r="J32" s="6"/>
      <c r="K32" s="52"/>
      <c r="L32" s="5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8" x14ac:dyDescent="0.25">
      <c r="A33" s="53"/>
      <c r="B33" s="54"/>
      <c r="C33" s="54"/>
      <c r="D33" s="55"/>
      <c r="E33" s="56"/>
      <c r="F33" s="57"/>
      <c r="G33" s="58"/>
      <c r="H33" s="59"/>
      <c r="I33" s="57"/>
      <c r="J33" s="6"/>
      <c r="K33" s="52"/>
      <c r="L33" s="5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8" x14ac:dyDescent="0.25">
      <c r="A34" s="53" t="s">
        <v>68</v>
      </c>
      <c r="B34" s="54"/>
      <c r="C34" s="54"/>
      <c r="D34" s="55"/>
      <c r="E34" s="56">
        <v>-124</v>
      </c>
      <c r="F34" s="57">
        <f>+'[1]PL-ann'!F38</f>
        <v>-24</v>
      </c>
      <c r="G34" s="58"/>
      <c r="H34" s="59">
        <v>-124</v>
      </c>
      <c r="I34" s="57">
        <f>+'[1]PL-ann'!I38</f>
        <v>-24</v>
      </c>
      <c r="J34" s="6"/>
      <c r="K34" s="60"/>
      <c r="L34" s="6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8" x14ac:dyDescent="0.25">
      <c r="A35" s="53"/>
      <c r="B35" s="54"/>
      <c r="C35" s="54"/>
      <c r="D35" s="55"/>
      <c r="E35" s="61"/>
      <c r="F35" s="62"/>
      <c r="G35" s="58"/>
      <c r="H35" s="73"/>
      <c r="I35" s="62"/>
      <c r="J35" s="6"/>
      <c r="K35" s="52"/>
      <c r="L35" s="5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8" x14ac:dyDescent="0.25">
      <c r="A36" s="53" t="s">
        <v>69</v>
      </c>
      <c r="B36" s="54"/>
      <c r="C36" s="54"/>
      <c r="D36" s="55"/>
      <c r="E36" s="56">
        <f>+E34+E32</f>
        <v>285</v>
      </c>
      <c r="F36" s="57">
        <f>+F34+F32</f>
        <v>441</v>
      </c>
      <c r="G36" s="58"/>
      <c r="H36" s="59">
        <f>+H34+H32</f>
        <v>285</v>
      </c>
      <c r="I36" s="57">
        <f>+I34+I32</f>
        <v>441</v>
      </c>
      <c r="J36" s="6"/>
      <c r="K36" s="64"/>
      <c r="L36" s="6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8.75" x14ac:dyDescent="0.3">
      <c r="A37" s="53"/>
      <c r="B37" s="54"/>
      <c r="C37" s="54"/>
      <c r="D37" s="74"/>
      <c r="E37" s="61"/>
      <c r="F37" s="62"/>
      <c r="G37" s="58"/>
      <c r="H37" s="73"/>
      <c r="I37" s="62"/>
      <c r="J37" s="6"/>
      <c r="K37" s="60"/>
      <c r="L37" s="5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8.75" x14ac:dyDescent="0.3">
      <c r="A38" s="53" t="s">
        <v>70</v>
      </c>
      <c r="B38" s="54"/>
      <c r="C38" s="54"/>
      <c r="D38" s="74"/>
      <c r="E38" s="56"/>
      <c r="F38" s="57"/>
      <c r="G38" s="58"/>
      <c r="H38" s="59"/>
      <c r="I38" s="57"/>
      <c r="J38" s="6"/>
      <c r="K38" s="60"/>
      <c r="L38" s="5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9.5" thickBot="1" x14ac:dyDescent="0.35">
      <c r="A39" s="53" t="s">
        <v>71</v>
      </c>
      <c r="B39" s="54"/>
      <c r="C39" s="54"/>
      <c r="D39" s="74"/>
      <c r="E39" s="75">
        <f>+E36</f>
        <v>285</v>
      </c>
      <c r="F39" s="76">
        <f>+F36</f>
        <v>441</v>
      </c>
      <c r="G39" s="77">
        <f>+G36</f>
        <v>0</v>
      </c>
      <c r="H39" s="75">
        <f>+H36</f>
        <v>285</v>
      </c>
      <c r="I39" s="78">
        <f>+I36</f>
        <v>441</v>
      </c>
      <c r="J39" s="6"/>
      <c r="K39" s="79"/>
      <c r="L39" s="7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8.75" thickTop="1" x14ac:dyDescent="0.25">
      <c r="A40" s="80"/>
      <c r="B40" s="37"/>
      <c r="C40" s="37"/>
      <c r="D40" s="37"/>
      <c r="E40" s="80"/>
      <c r="F40" s="81"/>
      <c r="G40" s="80"/>
      <c r="H40" s="37"/>
      <c r="I40" s="81"/>
      <c r="J40" s="6"/>
      <c r="K40" s="60"/>
      <c r="L40" s="5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8.75" x14ac:dyDescent="0.3">
      <c r="A41" s="53" t="s">
        <v>72</v>
      </c>
      <c r="B41" s="54"/>
      <c r="C41" s="54"/>
      <c r="D41" s="74"/>
      <c r="E41" s="56"/>
      <c r="F41" s="57"/>
      <c r="G41" s="58"/>
      <c r="H41" s="59"/>
      <c r="I41" s="57"/>
      <c r="J41" s="6"/>
      <c r="K41" s="60"/>
      <c r="L41" s="5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8.75" x14ac:dyDescent="0.3">
      <c r="A42" s="53" t="s">
        <v>73</v>
      </c>
      <c r="B42" s="54"/>
      <c r="C42" s="54"/>
      <c r="D42" s="74"/>
      <c r="E42" s="56">
        <v>50</v>
      </c>
      <c r="F42" s="57">
        <v>602</v>
      </c>
      <c r="G42" s="58"/>
      <c r="H42" s="56">
        <v>50</v>
      </c>
      <c r="I42" s="57">
        <v>602</v>
      </c>
      <c r="J42" s="6"/>
      <c r="K42" s="79"/>
      <c r="L42" s="6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8.75" x14ac:dyDescent="0.3">
      <c r="A43" s="53" t="s">
        <v>74</v>
      </c>
      <c r="B43" s="54"/>
      <c r="C43" s="54"/>
      <c r="D43" s="74"/>
      <c r="E43" s="56">
        <v>235</v>
      </c>
      <c r="F43" s="57">
        <v>-161</v>
      </c>
      <c r="G43" s="58"/>
      <c r="H43" s="59">
        <v>235</v>
      </c>
      <c r="I43" s="57">
        <v>-161</v>
      </c>
      <c r="J43" s="6"/>
      <c r="K43" s="60"/>
      <c r="L43" s="5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8.75" x14ac:dyDescent="0.3">
      <c r="A44" s="53"/>
      <c r="B44" s="54"/>
      <c r="C44" s="54"/>
      <c r="D44" s="74"/>
      <c r="E44" s="56"/>
      <c r="F44" s="57"/>
      <c r="G44" s="58"/>
      <c r="H44" s="59"/>
      <c r="I44" s="57"/>
      <c r="J44" s="6"/>
      <c r="K44" s="60"/>
      <c r="L44" s="5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9.5" thickBot="1" x14ac:dyDescent="0.35">
      <c r="A45" s="53" t="s">
        <v>75</v>
      </c>
      <c r="B45" s="54"/>
      <c r="C45" s="54"/>
      <c r="D45" s="74"/>
      <c r="E45" s="82">
        <f>SUM(E42:E44)</f>
        <v>285</v>
      </c>
      <c r="F45" s="83">
        <f>SUM(F42:F44)</f>
        <v>441</v>
      </c>
      <c r="G45" s="56"/>
      <c r="H45" s="84">
        <f>SUM(H42:H44)</f>
        <v>285</v>
      </c>
      <c r="I45" s="83">
        <f>SUM(I42:I44)</f>
        <v>441</v>
      </c>
      <c r="J45" s="6"/>
      <c r="K45" s="64"/>
      <c r="L45" s="6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9.5" thickTop="1" x14ac:dyDescent="0.3">
      <c r="A46" s="53"/>
      <c r="B46" s="54"/>
      <c r="C46" s="54"/>
      <c r="D46" s="74"/>
      <c r="E46" s="56"/>
      <c r="F46" s="57"/>
      <c r="G46" s="58"/>
      <c r="H46" s="59"/>
      <c r="I46" s="57"/>
      <c r="J46" s="6"/>
      <c r="K46" s="60"/>
      <c r="L46" s="5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8.75" x14ac:dyDescent="0.3">
      <c r="A47" s="53" t="s">
        <v>70</v>
      </c>
      <c r="B47" s="54"/>
      <c r="C47" s="54"/>
      <c r="D47" s="74"/>
      <c r="E47" s="56"/>
      <c r="F47" s="57"/>
      <c r="G47" s="58"/>
      <c r="H47" s="59"/>
      <c r="I47" s="57"/>
      <c r="J47" s="6"/>
      <c r="K47" s="60"/>
      <c r="L47" s="5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8.75" x14ac:dyDescent="0.3">
      <c r="A48" s="53" t="s">
        <v>76</v>
      </c>
      <c r="B48" s="54"/>
      <c r="C48" s="54"/>
      <c r="D48" s="74"/>
      <c r="E48" s="56"/>
      <c r="F48" s="57"/>
      <c r="G48" s="58"/>
      <c r="H48" s="59"/>
      <c r="I48" s="57"/>
      <c r="J48" s="6"/>
      <c r="K48" s="60"/>
      <c r="L48" s="5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8.75" x14ac:dyDescent="0.3">
      <c r="A49" s="53" t="s">
        <v>73</v>
      </c>
      <c r="B49" s="54"/>
      <c r="C49" s="54"/>
      <c r="D49" s="74"/>
      <c r="E49" s="56">
        <f>+E42</f>
        <v>50</v>
      </c>
      <c r="F49" s="57">
        <f>+F42</f>
        <v>602</v>
      </c>
      <c r="G49" s="58"/>
      <c r="H49" s="59">
        <f>+H42</f>
        <v>50</v>
      </c>
      <c r="I49" s="57">
        <f>+I42</f>
        <v>602</v>
      </c>
      <c r="J49" s="6"/>
      <c r="K49" s="64"/>
      <c r="L49" s="64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8.75" x14ac:dyDescent="0.3">
      <c r="A50" s="53" t="s">
        <v>74</v>
      </c>
      <c r="B50" s="54"/>
      <c r="C50" s="54"/>
      <c r="D50" s="74"/>
      <c r="E50" s="56">
        <f>+E43</f>
        <v>235</v>
      </c>
      <c r="F50" s="57">
        <f>+F43</f>
        <v>-161</v>
      </c>
      <c r="G50" s="58"/>
      <c r="H50" s="59">
        <f>+H43</f>
        <v>235</v>
      </c>
      <c r="I50" s="57">
        <f>+I43</f>
        <v>-161</v>
      </c>
      <c r="J50" s="6"/>
      <c r="K50" s="60"/>
      <c r="L50" s="5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8.75" x14ac:dyDescent="0.3">
      <c r="A51" s="53"/>
      <c r="B51" s="54"/>
      <c r="C51" s="54"/>
      <c r="D51" s="74"/>
      <c r="E51" s="61"/>
      <c r="F51" s="62"/>
      <c r="G51" s="58"/>
      <c r="H51" s="73"/>
      <c r="I51" s="62"/>
      <c r="J51" s="6"/>
      <c r="K51" s="60"/>
      <c r="L51" s="5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8.75" x14ac:dyDescent="0.3">
      <c r="A52" s="53" t="s">
        <v>70</v>
      </c>
      <c r="B52" s="54"/>
      <c r="C52" s="54"/>
      <c r="D52" s="74"/>
      <c r="E52" s="56"/>
      <c r="F52" s="57"/>
      <c r="G52" s="58"/>
      <c r="H52" s="59"/>
      <c r="I52" s="57"/>
      <c r="J52" s="6"/>
      <c r="K52" s="60"/>
      <c r="L52" s="5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9.5" thickBot="1" x14ac:dyDescent="0.35">
      <c r="A53" s="53"/>
      <c r="B53" s="54"/>
      <c r="C53" s="54"/>
      <c r="D53" s="74"/>
      <c r="E53" s="75">
        <f>SUM(E49:E52)</f>
        <v>285</v>
      </c>
      <c r="F53" s="78">
        <f>SUM(F49:F52)</f>
        <v>441</v>
      </c>
      <c r="G53" s="56"/>
      <c r="H53" s="77">
        <f>SUM(H49:H52)</f>
        <v>285</v>
      </c>
      <c r="I53" s="78">
        <f>SUM(I49:I52)</f>
        <v>441</v>
      </c>
      <c r="J53" s="6"/>
      <c r="K53" s="64"/>
      <c r="L53" s="6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8.75" thickTop="1" x14ac:dyDescent="0.25">
      <c r="A54" s="85"/>
      <c r="B54" s="86"/>
      <c r="C54" s="86"/>
      <c r="D54" s="86"/>
      <c r="E54" s="36"/>
      <c r="F54" s="81"/>
      <c r="G54" s="80"/>
      <c r="H54" s="87"/>
      <c r="I54" s="81"/>
      <c r="K54" s="26"/>
      <c r="L54" s="26"/>
    </row>
    <row r="55" spans="1:55" ht="18" x14ac:dyDescent="0.25">
      <c r="A55" s="53" t="s">
        <v>77</v>
      </c>
      <c r="B55" s="86"/>
      <c r="C55" s="86"/>
      <c r="D55" s="86"/>
      <c r="E55" s="88" t="s">
        <v>78</v>
      </c>
      <c r="F55" s="89" t="s">
        <v>78</v>
      </c>
      <c r="G55" s="90"/>
      <c r="H55" s="91" t="s">
        <v>78</v>
      </c>
      <c r="I55" s="89" t="s">
        <v>78</v>
      </c>
      <c r="K55" s="92"/>
      <c r="L55" s="93"/>
    </row>
    <row r="56" spans="1:55" ht="18" x14ac:dyDescent="0.25">
      <c r="A56" s="53" t="s">
        <v>79</v>
      </c>
      <c r="B56" s="86"/>
      <c r="C56" s="86"/>
      <c r="D56" s="86"/>
      <c r="E56" s="94">
        <f>E42/67000*100</f>
        <v>7.4626865671641798E-2</v>
      </c>
      <c r="F56" s="95">
        <f>F42/67000*100</f>
        <v>0.89850746268656712</v>
      </c>
      <c r="G56" s="94">
        <f>G36/67000*100</f>
        <v>0</v>
      </c>
      <c r="H56" s="94">
        <f>H42/67000*100</f>
        <v>7.4626865671641798E-2</v>
      </c>
      <c r="I56" s="95">
        <f>I42/67000*100</f>
        <v>0.89850746268656712</v>
      </c>
      <c r="K56" s="96"/>
      <c r="L56" s="97"/>
    </row>
    <row r="57" spans="1:55" ht="18" x14ac:dyDescent="0.25">
      <c r="A57" s="98"/>
      <c r="B57" s="99"/>
      <c r="C57" s="99"/>
      <c r="D57" s="99"/>
      <c r="E57" s="100"/>
      <c r="F57" s="101"/>
      <c r="G57" s="102"/>
      <c r="H57" s="103"/>
      <c r="I57" s="101"/>
      <c r="K57" s="26"/>
      <c r="L57" s="26"/>
    </row>
    <row r="58" spans="1:55" ht="18" x14ac:dyDescent="0.25">
      <c r="A58" s="86"/>
      <c r="B58" s="86"/>
      <c r="C58" s="86"/>
      <c r="D58" s="86"/>
      <c r="E58" s="87"/>
      <c r="F58" s="37"/>
      <c r="G58" s="37"/>
      <c r="H58" s="87"/>
      <c r="I58" s="37"/>
      <c r="K58" s="26"/>
      <c r="L58" s="26"/>
    </row>
    <row r="59" spans="1:55" ht="36.75" customHeight="1" x14ac:dyDescent="0.25">
      <c r="A59" s="226" t="s">
        <v>80</v>
      </c>
      <c r="B59" s="226"/>
      <c r="C59" s="226"/>
      <c r="D59" s="226"/>
      <c r="E59" s="226"/>
      <c r="F59" s="226"/>
      <c r="G59" s="226"/>
      <c r="H59" s="226"/>
      <c r="I59" s="226"/>
      <c r="K59" s="26"/>
      <c r="L59" s="26"/>
    </row>
    <row r="60" spans="1:55" ht="18" x14ac:dyDescent="0.25">
      <c r="A60" s="104"/>
      <c r="B60" s="104"/>
      <c r="C60" s="104"/>
      <c r="D60" s="104"/>
      <c r="E60" s="105"/>
      <c r="F60" s="24"/>
      <c r="G60" s="24"/>
      <c r="H60" s="105"/>
      <c r="I60" s="24"/>
      <c r="K60" s="26"/>
      <c r="L60" s="26"/>
    </row>
    <row r="61" spans="1:55" ht="18" x14ac:dyDescent="0.25">
      <c r="A61" s="106"/>
      <c r="B61" s="30"/>
      <c r="C61" s="30"/>
      <c r="D61" s="30"/>
      <c r="E61" s="30"/>
      <c r="F61" s="30"/>
      <c r="G61" s="30"/>
      <c r="H61" s="30"/>
      <c r="I61" s="107"/>
      <c r="K61" s="26"/>
      <c r="L61" s="26"/>
    </row>
    <row r="62" spans="1:55" ht="31.5" customHeight="1" x14ac:dyDescent="0.25">
      <c r="A62" s="108" t="s">
        <v>81</v>
      </c>
      <c r="B62" s="37"/>
      <c r="C62" s="37"/>
      <c r="D62" s="37"/>
      <c r="E62" s="109" t="s">
        <v>8</v>
      </c>
      <c r="F62" s="109" t="s">
        <v>8</v>
      </c>
      <c r="G62" s="37"/>
      <c r="H62" s="109" t="s">
        <v>8</v>
      </c>
      <c r="I62" s="110" t="s">
        <v>8</v>
      </c>
      <c r="K62" s="26"/>
      <c r="L62" s="26"/>
    </row>
    <row r="63" spans="1:55" ht="18" x14ac:dyDescent="0.25">
      <c r="A63" s="47"/>
      <c r="B63" s="37"/>
      <c r="C63" s="37"/>
      <c r="D63" s="37"/>
      <c r="E63" s="37"/>
      <c r="F63" s="37"/>
      <c r="G63" s="37"/>
      <c r="H63" s="37"/>
      <c r="I63" s="81"/>
      <c r="K63" s="26"/>
      <c r="L63" s="26"/>
    </row>
    <row r="64" spans="1:55" ht="18" x14ac:dyDescent="0.25">
      <c r="A64" s="80" t="s">
        <v>82</v>
      </c>
      <c r="B64" s="37"/>
      <c r="C64" s="37"/>
      <c r="D64" s="37"/>
      <c r="E64" s="13">
        <v>437</v>
      </c>
      <c r="F64" s="13">
        <v>493</v>
      </c>
      <c r="G64" s="13"/>
      <c r="H64" s="13">
        <v>437</v>
      </c>
      <c r="I64" s="111">
        <v>493</v>
      </c>
    </row>
    <row r="65" spans="1:9" ht="18" x14ac:dyDescent="0.25">
      <c r="A65" s="80" t="s">
        <v>83</v>
      </c>
      <c r="B65" s="37"/>
      <c r="C65" s="37"/>
      <c r="D65" s="37"/>
      <c r="E65" s="13">
        <v>12</v>
      </c>
      <c r="F65" s="13">
        <v>1</v>
      </c>
      <c r="G65" s="13"/>
      <c r="H65" s="13">
        <v>12</v>
      </c>
      <c r="I65" s="111">
        <v>1</v>
      </c>
    </row>
    <row r="66" spans="1:9" ht="18" x14ac:dyDescent="0.25">
      <c r="A66" s="80" t="s">
        <v>84</v>
      </c>
      <c r="B66" s="37"/>
      <c r="C66" s="37"/>
      <c r="D66" s="37"/>
      <c r="E66" s="13">
        <v>10</v>
      </c>
      <c r="F66" s="13">
        <v>25</v>
      </c>
      <c r="G66" s="13"/>
      <c r="H66" s="13">
        <v>10</v>
      </c>
      <c r="I66" s="111">
        <v>25</v>
      </c>
    </row>
    <row r="67" spans="1:9" ht="18" x14ac:dyDescent="0.25">
      <c r="A67" s="102" t="s">
        <v>85</v>
      </c>
      <c r="B67" s="112"/>
      <c r="C67" s="112"/>
      <c r="D67" s="112"/>
      <c r="E67" s="112">
        <v>217</v>
      </c>
      <c r="F67" s="112">
        <v>239</v>
      </c>
      <c r="G67" s="112"/>
      <c r="H67" s="112">
        <v>217</v>
      </c>
      <c r="I67" s="101">
        <v>239</v>
      </c>
    </row>
  </sheetData>
  <mergeCells count="8">
    <mergeCell ref="A1:I1"/>
    <mergeCell ref="A2:I2"/>
    <mergeCell ref="A3:I3"/>
    <mergeCell ref="K5:L5"/>
    <mergeCell ref="E6:F6"/>
    <mergeCell ref="H6:I6"/>
    <mergeCell ref="A23:D23"/>
    <mergeCell ref="A59:I59"/>
  </mergeCells>
  <printOptions horizontalCentered="1"/>
  <pageMargins left="0.5" right="0.5" top="0.41" bottom="0.5" header="0.25" footer="0.25"/>
  <pageSetup paperSize="9" scale="62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39"/>
  <sheetViews>
    <sheetView topLeftCell="A10" zoomScale="75" zoomScaleNormal="75" workbookViewId="0">
      <selection activeCell="G31" sqref="G31"/>
    </sheetView>
  </sheetViews>
  <sheetFormatPr defaultRowHeight="12.75" x14ac:dyDescent="0.2"/>
  <cols>
    <col min="1" max="1" width="5.42578125" customWidth="1"/>
    <col min="4" max="4" width="29.140625" customWidth="1"/>
    <col min="5" max="5" width="11.5703125" bestFit="1" customWidth="1"/>
    <col min="6" max="6" width="12.85546875" bestFit="1" customWidth="1"/>
    <col min="7" max="7" width="16.140625" customWidth="1"/>
    <col min="8" max="8" width="12.85546875" customWidth="1"/>
    <col min="9" max="9" width="19.85546875" customWidth="1"/>
    <col min="10" max="10" width="11.5703125" customWidth="1"/>
  </cols>
  <sheetData>
    <row r="1" spans="1:10" ht="21" customHeight="1" x14ac:dyDescent="0.3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21.75" customHeight="1" thickBot="1" x14ac:dyDescent="0.35">
      <c r="A2" s="227" t="str">
        <f>+'[1]PL-ann'!A2</f>
        <v>QUARTERLY REPORT FOR THE FIRST QUARTER ENDED 30 APRIL 2014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27" customHeight="1" thickBot="1" x14ac:dyDescent="0.35">
      <c r="A3" s="231" t="s">
        <v>103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ht="15.75" x14ac:dyDescent="0.25">
      <c r="A4" s="146"/>
      <c r="B4" s="7"/>
      <c r="C4" s="7"/>
      <c r="D4" s="7"/>
      <c r="E4" s="7"/>
      <c r="F4" s="7"/>
      <c r="G4" s="7"/>
      <c r="H4" s="7"/>
      <c r="I4" s="7"/>
      <c r="J4" s="7"/>
    </row>
    <row r="5" spans="1:10" ht="21.75" customHeight="1" x14ac:dyDescent="0.25">
      <c r="A5" s="24"/>
      <c r="B5" s="24"/>
      <c r="C5" s="24"/>
      <c r="D5" s="24"/>
      <c r="E5" s="213" t="s">
        <v>101</v>
      </c>
      <c r="F5" s="213"/>
      <c r="G5" s="213"/>
      <c r="H5" s="213"/>
      <c r="I5" s="131"/>
      <c r="J5" s="24"/>
    </row>
    <row r="6" spans="1:10" ht="18" x14ac:dyDescent="0.25">
      <c r="A6" s="24"/>
      <c r="B6" s="24"/>
      <c r="C6" s="24"/>
      <c r="D6" s="24"/>
      <c r="E6" s="121"/>
      <c r="F6" s="121"/>
      <c r="G6" s="121"/>
      <c r="H6" s="121"/>
      <c r="I6" s="121"/>
      <c r="J6" s="131"/>
    </row>
    <row r="7" spans="1:10" ht="18" x14ac:dyDescent="0.25">
      <c r="A7" s="24"/>
      <c r="B7" s="24"/>
      <c r="C7" s="24"/>
      <c r="D7" s="24"/>
      <c r="E7" s="130" t="s">
        <v>100</v>
      </c>
      <c r="F7" s="129" t="s">
        <v>99</v>
      </c>
      <c r="G7" s="129" t="s">
        <v>98</v>
      </c>
      <c r="H7" s="145"/>
      <c r="I7" s="128" t="s">
        <v>97</v>
      </c>
      <c r="J7" s="127" t="s">
        <v>93</v>
      </c>
    </row>
    <row r="8" spans="1:10" ht="18" x14ac:dyDescent="0.25">
      <c r="A8" s="24"/>
      <c r="B8" s="24"/>
      <c r="C8" s="24"/>
      <c r="D8" s="24"/>
      <c r="E8" s="122" t="s">
        <v>96</v>
      </c>
      <c r="F8" s="121" t="s">
        <v>95</v>
      </c>
      <c r="G8" s="121" t="s">
        <v>94</v>
      </c>
      <c r="H8" s="120" t="s">
        <v>93</v>
      </c>
      <c r="I8" s="120" t="s">
        <v>92</v>
      </c>
      <c r="J8" s="119" t="s">
        <v>91</v>
      </c>
    </row>
    <row r="9" spans="1:10" ht="18" x14ac:dyDescent="0.25">
      <c r="A9" s="24"/>
      <c r="B9" s="24"/>
      <c r="C9" s="24"/>
      <c r="D9" s="24"/>
      <c r="E9" s="126" t="s">
        <v>8</v>
      </c>
      <c r="F9" s="125" t="s">
        <v>8</v>
      </c>
      <c r="G9" s="125" t="s">
        <v>8</v>
      </c>
      <c r="H9" s="124" t="s">
        <v>8</v>
      </c>
      <c r="I9" s="124" t="s">
        <v>8</v>
      </c>
      <c r="J9" s="123" t="s">
        <v>8</v>
      </c>
    </row>
    <row r="10" spans="1:10" ht="18" x14ac:dyDescent="0.25">
      <c r="A10" s="24"/>
      <c r="B10" s="24"/>
      <c r="C10" s="24"/>
      <c r="D10" s="24"/>
      <c r="E10" s="122"/>
      <c r="F10" s="121"/>
      <c r="G10" s="121"/>
      <c r="H10" s="120"/>
      <c r="I10" s="120"/>
      <c r="J10" s="119"/>
    </row>
    <row r="11" spans="1:10" ht="18" x14ac:dyDescent="0.25">
      <c r="A11" s="24"/>
      <c r="B11" s="24"/>
      <c r="C11" s="24"/>
      <c r="D11" s="24"/>
      <c r="E11" s="122"/>
      <c r="F11" s="121"/>
      <c r="G11" s="121"/>
      <c r="H11" s="120"/>
      <c r="I11" s="120"/>
      <c r="J11" s="119"/>
    </row>
    <row r="12" spans="1:10" ht="18" x14ac:dyDescent="0.25">
      <c r="A12" s="24" t="s">
        <v>102</v>
      </c>
      <c r="B12" s="24"/>
      <c r="C12" s="24"/>
      <c r="D12" s="24"/>
      <c r="E12" s="144">
        <v>67000</v>
      </c>
      <c r="F12" s="143">
        <v>7713</v>
      </c>
      <c r="G12" s="143">
        <v>-18899</v>
      </c>
      <c r="H12" s="142">
        <f>SUM(E12:G12)</f>
        <v>55814</v>
      </c>
      <c r="I12" s="142">
        <v>1402</v>
      </c>
      <c r="J12" s="141">
        <f>SUM(H12:I12)</f>
        <v>57216</v>
      </c>
    </row>
    <row r="13" spans="1:10" ht="18" x14ac:dyDescent="0.25">
      <c r="A13" s="24"/>
      <c r="B13" s="24"/>
      <c r="C13" s="24"/>
      <c r="D13" s="24"/>
      <c r="E13" s="144"/>
      <c r="F13" s="143"/>
      <c r="G13" s="143"/>
      <c r="H13" s="142"/>
      <c r="I13" s="142"/>
      <c r="J13" s="141"/>
    </row>
    <row r="14" spans="1:10" ht="18" x14ac:dyDescent="0.25">
      <c r="A14" s="24" t="s">
        <v>89</v>
      </c>
      <c r="B14" s="24"/>
      <c r="C14" s="24"/>
      <c r="D14" s="24"/>
      <c r="E14" s="144"/>
      <c r="F14" s="143"/>
      <c r="G14" s="143">
        <v>50</v>
      </c>
      <c r="H14" s="142">
        <f>+G14</f>
        <v>50</v>
      </c>
      <c r="I14" s="142">
        <v>235</v>
      </c>
      <c r="J14" s="141">
        <f>SUM(H14:I14)</f>
        <v>285</v>
      </c>
    </row>
    <row r="15" spans="1:10" ht="18" x14ac:dyDescent="0.25">
      <c r="A15" s="24"/>
      <c r="B15" s="24"/>
      <c r="C15" s="24"/>
      <c r="D15" s="24"/>
      <c r="E15" s="144"/>
      <c r="F15" s="143"/>
      <c r="G15" s="143"/>
      <c r="H15" s="142"/>
      <c r="I15" s="142"/>
      <c r="J15" s="141"/>
    </row>
    <row r="16" spans="1:10" ht="18" x14ac:dyDescent="0.25">
      <c r="A16" s="24"/>
      <c r="B16" s="24"/>
      <c r="C16" s="24"/>
      <c r="D16" s="24"/>
      <c r="E16" s="140"/>
      <c r="F16" s="48"/>
      <c r="G16" s="48"/>
      <c r="H16" s="139"/>
      <c r="I16" s="138"/>
      <c r="J16" s="137"/>
    </row>
    <row r="17" spans="1:10" ht="18.75" thickBot="1" x14ac:dyDescent="0.3">
      <c r="A17" s="24" t="s">
        <v>87</v>
      </c>
      <c r="B17" s="24"/>
      <c r="C17" s="24"/>
      <c r="D17" s="24"/>
      <c r="E17" s="136">
        <f t="shared" ref="E17:J17" si="0">SUM(E12:E16)</f>
        <v>67000</v>
      </c>
      <c r="F17" s="135">
        <f t="shared" si="0"/>
        <v>7713</v>
      </c>
      <c r="G17" s="135">
        <f t="shared" si="0"/>
        <v>-18849</v>
      </c>
      <c r="H17" s="134">
        <f t="shared" si="0"/>
        <v>55864</v>
      </c>
      <c r="I17" s="134">
        <f t="shared" si="0"/>
        <v>1637</v>
      </c>
      <c r="J17" s="133">
        <f t="shared" si="0"/>
        <v>57501</v>
      </c>
    </row>
    <row r="18" spans="1:10" ht="18.75" thickTop="1" x14ac:dyDescent="0.25">
      <c r="A18" s="24"/>
      <c r="B18" s="24"/>
      <c r="C18" s="24"/>
      <c r="D18" s="24"/>
      <c r="E18" s="132"/>
      <c r="F18" s="132"/>
      <c r="G18" s="132"/>
      <c r="H18" s="132"/>
      <c r="I18" s="132"/>
      <c r="J18" s="132"/>
    </row>
    <row r="19" spans="1:10" ht="18" x14ac:dyDescent="0.25">
      <c r="A19" s="24"/>
      <c r="B19" s="24"/>
      <c r="C19" s="24"/>
      <c r="D19" s="24"/>
      <c r="E19" s="131"/>
      <c r="F19" s="131"/>
      <c r="G19" s="131"/>
      <c r="H19" s="131"/>
      <c r="I19" s="131"/>
      <c r="J19" s="131"/>
    </row>
    <row r="20" spans="1:10" ht="18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0.25" customHeight="1" x14ac:dyDescent="0.25">
      <c r="A21" s="24"/>
      <c r="B21" s="24"/>
      <c r="C21" s="24"/>
      <c r="D21" s="24"/>
      <c r="E21" s="213" t="s">
        <v>101</v>
      </c>
      <c r="F21" s="213"/>
      <c r="G21" s="213"/>
      <c r="H21" s="213"/>
      <c r="I21" s="131"/>
      <c r="J21" s="131"/>
    </row>
    <row r="22" spans="1:10" ht="18" x14ac:dyDescent="0.25">
      <c r="A22" s="24"/>
      <c r="B22" s="24"/>
      <c r="C22" s="24"/>
      <c r="D22" s="24"/>
      <c r="E22" s="121"/>
      <c r="F22" s="121"/>
      <c r="G22" s="121"/>
      <c r="H22" s="121"/>
      <c r="I22" s="121"/>
      <c r="J22" s="131"/>
    </row>
    <row r="23" spans="1:10" ht="18" x14ac:dyDescent="0.25">
      <c r="A23" s="24"/>
      <c r="B23" s="24"/>
      <c r="C23" s="24"/>
      <c r="D23" s="24"/>
      <c r="E23" s="130" t="s">
        <v>100</v>
      </c>
      <c r="F23" s="129" t="s">
        <v>99</v>
      </c>
      <c r="G23" s="129" t="s">
        <v>98</v>
      </c>
      <c r="H23" s="128"/>
      <c r="I23" s="128" t="s">
        <v>97</v>
      </c>
      <c r="J23" s="127" t="s">
        <v>93</v>
      </c>
    </row>
    <row r="24" spans="1:10" ht="18" x14ac:dyDescent="0.25">
      <c r="A24" s="24"/>
      <c r="B24" s="24"/>
      <c r="C24" s="24"/>
      <c r="D24" s="24"/>
      <c r="E24" s="122" t="s">
        <v>96</v>
      </c>
      <c r="F24" s="121" t="s">
        <v>95</v>
      </c>
      <c r="G24" s="121" t="s">
        <v>94</v>
      </c>
      <c r="H24" s="120" t="s">
        <v>93</v>
      </c>
      <c r="I24" s="120" t="s">
        <v>92</v>
      </c>
      <c r="J24" s="119" t="s">
        <v>91</v>
      </c>
    </row>
    <row r="25" spans="1:10" ht="18" x14ac:dyDescent="0.25">
      <c r="A25" s="24"/>
      <c r="B25" s="24"/>
      <c r="C25" s="24"/>
      <c r="D25" s="24"/>
      <c r="E25" s="126" t="s">
        <v>8</v>
      </c>
      <c r="F25" s="125" t="s">
        <v>8</v>
      </c>
      <c r="G25" s="125" t="s">
        <v>8</v>
      </c>
      <c r="H25" s="124" t="s">
        <v>8</v>
      </c>
      <c r="I25" s="124" t="s">
        <v>8</v>
      </c>
      <c r="J25" s="123" t="s">
        <v>8</v>
      </c>
    </row>
    <row r="26" spans="1:10" ht="18" x14ac:dyDescent="0.25">
      <c r="A26" s="24"/>
      <c r="B26" s="24"/>
      <c r="C26" s="24"/>
      <c r="D26" s="24"/>
      <c r="E26" s="122"/>
      <c r="F26" s="121"/>
      <c r="G26" s="121"/>
      <c r="H26" s="120"/>
      <c r="I26" s="120"/>
      <c r="J26" s="119"/>
    </row>
    <row r="27" spans="1:10" ht="18" x14ac:dyDescent="0.25">
      <c r="A27" s="24"/>
      <c r="B27" s="24"/>
      <c r="C27" s="24"/>
      <c r="D27" s="24"/>
      <c r="E27" s="122"/>
      <c r="F27" s="121"/>
      <c r="G27" s="121"/>
      <c r="H27" s="120"/>
      <c r="I27" s="120"/>
      <c r="J27" s="119"/>
    </row>
    <row r="28" spans="1:10" ht="18" x14ac:dyDescent="0.25">
      <c r="A28" s="24" t="s">
        <v>90</v>
      </c>
      <c r="B28" s="24"/>
      <c r="C28" s="24"/>
      <c r="D28" s="24"/>
      <c r="E28" s="47">
        <v>67000</v>
      </c>
      <c r="F28" s="13">
        <v>7713</v>
      </c>
      <c r="G28" s="13">
        <v>-22692</v>
      </c>
      <c r="H28" s="118">
        <f>SUM(E28:G28)</f>
        <v>52021</v>
      </c>
      <c r="I28" s="118">
        <v>0</v>
      </c>
      <c r="J28" s="111">
        <f>SUM(H28:I28)</f>
        <v>52021</v>
      </c>
    </row>
    <row r="29" spans="1:10" ht="18" x14ac:dyDescent="0.25">
      <c r="A29" s="24"/>
      <c r="B29" s="24"/>
      <c r="C29" s="24"/>
      <c r="D29" s="24"/>
      <c r="E29" s="47"/>
      <c r="F29" s="13"/>
      <c r="G29" s="13"/>
      <c r="H29" s="118"/>
      <c r="I29" s="118"/>
      <c r="J29" s="111"/>
    </row>
    <row r="30" spans="1:10" ht="18" x14ac:dyDescent="0.25">
      <c r="A30" s="24"/>
      <c r="B30" s="24"/>
      <c r="C30" s="24"/>
      <c r="D30" s="24"/>
      <c r="E30" s="47"/>
      <c r="F30" s="13"/>
      <c r="G30" s="13"/>
      <c r="H30" s="118"/>
      <c r="I30" s="118"/>
      <c r="J30" s="111"/>
    </row>
    <row r="31" spans="1:10" ht="18" x14ac:dyDescent="0.25">
      <c r="A31" s="24" t="s">
        <v>89</v>
      </c>
      <c r="B31" s="24"/>
      <c r="C31" s="24"/>
      <c r="D31" s="24"/>
      <c r="E31" s="47"/>
      <c r="F31" s="13"/>
      <c r="G31" s="13">
        <v>602</v>
      </c>
      <c r="H31" s="118">
        <f>SUM(E31:G31)</f>
        <v>602</v>
      </c>
      <c r="I31" s="118">
        <v>-161</v>
      </c>
      <c r="J31" s="111">
        <f>SUM(H31:I31)</f>
        <v>441</v>
      </c>
    </row>
    <row r="32" spans="1:10" ht="18" x14ac:dyDescent="0.25">
      <c r="A32" s="24"/>
      <c r="B32" s="24"/>
      <c r="C32" s="24"/>
      <c r="D32" s="24"/>
      <c r="E32" s="47"/>
      <c r="F32" s="13"/>
      <c r="G32" s="13"/>
      <c r="H32" s="118"/>
      <c r="I32" s="118"/>
      <c r="J32" s="111"/>
    </row>
    <row r="33" spans="1:10" ht="18" x14ac:dyDescent="0.25">
      <c r="A33" s="24" t="s">
        <v>88</v>
      </c>
      <c r="B33" s="24"/>
      <c r="C33" s="24"/>
      <c r="D33" s="24"/>
      <c r="E33" s="47"/>
      <c r="F33" s="13"/>
      <c r="G33" s="13"/>
      <c r="H33" s="118">
        <v>0</v>
      </c>
      <c r="I33" s="118">
        <v>1294</v>
      </c>
      <c r="J33" s="111">
        <f>SUM(H33:I33)</f>
        <v>1294</v>
      </c>
    </row>
    <row r="34" spans="1:10" ht="18" x14ac:dyDescent="0.25">
      <c r="A34" s="24"/>
      <c r="B34" s="24"/>
      <c r="C34" s="24"/>
      <c r="D34" s="24"/>
      <c r="E34" s="47"/>
      <c r="F34" s="13"/>
      <c r="G34" s="13"/>
      <c r="H34" s="118"/>
      <c r="I34" s="118"/>
      <c r="J34" s="111"/>
    </row>
    <row r="35" spans="1:10" ht="18.75" thickBot="1" x14ac:dyDescent="0.3">
      <c r="A35" s="24" t="s">
        <v>87</v>
      </c>
      <c r="B35" s="24"/>
      <c r="C35" s="24"/>
      <c r="D35" s="24"/>
      <c r="E35" s="117">
        <f t="shared" ref="E35:J35" si="1">SUM(E28:E34)</f>
        <v>67000</v>
      </c>
      <c r="F35" s="116">
        <f t="shared" si="1"/>
        <v>7713</v>
      </c>
      <c r="G35" s="116">
        <f t="shared" si="1"/>
        <v>-22090</v>
      </c>
      <c r="H35" s="115">
        <f t="shared" si="1"/>
        <v>52623</v>
      </c>
      <c r="I35" s="115">
        <f t="shared" si="1"/>
        <v>1133</v>
      </c>
      <c r="J35" s="114">
        <f t="shared" si="1"/>
        <v>53756</v>
      </c>
    </row>
    <row r="36" spans="1:10" ht="18.75" thickTop="1" x14ac:dyDescent="0.25">
      <c r="A36" s="24"/>
      <c r="B36" s="24"/>
      <c r="C36" s="24"/>
      <c r="D36" s="24"/>
      <c r="E36" s="113"/>
      <c r="F36" s="113"/>
      <c r="G36" s="113"/>
      <c r="H36" s="113"/>
      <c r="I36" s="113"/>
      <c r="J36" s="113"/>
    </row>
    <row r="37" spans="1:10" ht="1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43.5" customHeight="1" x14ac:dyDescent="0.25">
      <c r="A38" s="226" t="s">
        <v>86</v>
      </c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 ht="18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</sheetData>
  <mergeCells count="6">
    <mergeCell ref="A38:J38"/>
    <mergeCell ref="A1:J1"/>
    <mergeCell ref="A2:J2"/>
    <mergeCell ref="A3:J3"/>
    <mergeCell ref="E5:H5"/>
    <mergeCell ref="E21:H21"/>
  </mergeCells>
  <pageMargins left="0.75" right="0.36" top="0.75" bottom="1" header="0.55000000000000004" footer="0.5"/>
  <pageSetup paperSize="9" scale="67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45"/>
  <sheetViews>
    <sheetView topLeftCell="A16" zoomScale="75" workbookViewId="0">
      <selection activeCell="D27" sqref="D27"/>
    </sheetView>
  </sheetViews>
  <sheetFormatPr defaultRowHeight="12.75" x14ac:dyDescent="0.2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 x14ac:dyDescent="0.3">
      <c r="A1" s="227" t="s">
        <v>48</v>
      </c>
      <c r="B1" s="227"/>
      <c r="C1" s="227"/>
      <c r="D1" s="227"/>
      <c r="E1" s="227"/>
      <c r="F1" s="227"/>
    </row>
    <row r="2" spans="1:6" ht="22.5" customHeight="1" x14ac:dyDescent="0.25">
      <c r="A2" s="212" t="str">
        <f>+'Equity-ann'!A2:J2</f>
        <v>QUARTERLY REPORT FOR THE FIRST QUARTER ENDED 30 APRIL 2014</v>
      </c>
      <c r="B2" s="212"/>
      <c r="C2" s="212"/>
      <c r="D2" s="212"/>
      <c r="E2" s="212"/>
      <c r="F2" s="212"/>
    </row>
    <row r="3" spans="1:6" ht="24" customHeight="1" x14ac:dyDescent="0.25">
      <c r="A3" s="214" t="s">
        <v>104</v>
      </c>
      <c r="B3" s="215"/>
      <c r="C3" s="215"/>
      <c r="D3" s="215"/>
      <c r="E3" s="215"/>
      <c r="F3" s="216"/>
    </row>
    <row r="4" spans="1:6" ht="15.75" x14ac:dyDescent="0.25">
      <c r="A4" s="146"/>
      <c r="B4" s="7"/>
      <c r="C4" s="7"/>
      <c r="D4" s="7"/>
      <c r="E4" s="7"/>
    </row>
    <row r="5" spans="1:6" ht="15" x14ac:dyDescent="0.2">
      <c r="A5" s="7"/>
      <c r="B5" s="7"/>
      <c r="C5" s="7"/>
      <c r="D5" s="7"/>
      <c r="E5" s="7"/>
    </row>
    <row r="6" spans="1:6" ht="15.75" x14ac:dyDescent="0.25">
      <c r="A6" s="146"/>
      <c r="B6" s="7"/>
      <c r="C6" s="7"/>
      <c r="D6" s="147"/>
      <c r="E6" s="147"/>
      <c r="F6" s="147"/>
    </row>
    <row r="7" spans="1:6" ht="15.75" x14ac:dyDescent="0.25">
      <c r="A7" s="7"/>
      <c r="B7" s="7"/>
      <c r="C7" s="7"/>
      <c r="D7" s="148" t="s">
        <v>105</v>
      </c>
      <c r="E7" s="149"/>
      <c r="F7" s="150" t="s">
        <v>105</v>
      </c>
    </row>
    <row r="8" spans="1:6" ht="15.75" x14ac:dyDescent="0.25">
      <c r="A8" s="7"/>
      <c r="B8" s="7"/>
      <c r="C8" s="7"/>
      <c r="D8" s="151" t="s">
        <v>106</v>
      </c>
      <c r="E8" s="152"/>
      <c r="F8" s="153" t="s">
        <v>106</v>
      </c>
    </row>
    <row r="9" spans="1:6" ht="15.75" x14ac:dyDescent="0.25">
      <c r="A9" s="7"/>
      <c r="B9" s="7"/>
      <c r="C9" s="7"/>
      <c r="D9" s="151" t="s">
        <v>6</v>
      </c>
      <c r="E9" s="152"/>
      <c r="F9" s="153" t="s">
        <v>58</v>
      </c>
    </row>
    <row r="10" spans="1:6" ht="15.75" x14ac:dyDescent="0.25">
      <c r="A10" s="7"/>
      <c r="B10" s="7"/>
      <c r="C10" s="7"/>
      <c r="D10" s="154" t="s">
        <v>8</v>
      </c>
      <c r="E10" s="155"/>
      <c r="F10" s="156" t="s">
        <v>8</v>
      </c>
    </row>
    <row r="11" spans="1:6" ht="15.75" x14ac:dyDescent="0.25">
      <c r="A11" s="146" t="s">
        <v>107</v>
      </c>
      <c r="B11" s="7"/>
      <c r="C11" s="7"/>
      <c r="D11" s="157"/>
      <c r="E11" s="26"/>
      <c r="F11" s="158"/>
    </row>
    <row r="12" spans="1:6" ht="15" x14ac:dyDescent="0.2">
      <c r="A12" s="7"/>
      <c r="B12" s="7"/>
      <c r="C12" s="7"/>
      <c r="D12" s="157"/>
      <c r="E12" s="26"/>
      <c r="F12" s="158"/>
    </row>
    <row r="13" spans="1:6" ht="15" x14ac:dyDescent="0.2">
      <c r="A13" s="7" t="s">
        <v>108</v>
      </c>
      <c r="B13" s="7"/>
      <c r="C13" s="7"/>
      <c r="D13" s="159">
        <v>410</v>
      </c>
      <c r="E13" s="160"/>
      <c r="F13" s="161">
        <v>464</v>
      </c>
    </row>
    <row r="14" spans="1:6" ht="15" x14ac:dyDescent="0.2">
      <c r="A14" s="7" t="s">
        <v>109</v>
      </c>
      <c r="B14" s="7"/>
      <c r="C14" s="7"/>
      <c r="D14" s="159"/>
      <c r="E14" s="160"/>
      <c r="F14" s="161"/>
    </row>
    <row r="15" spans="1:6" ht="15" x14ac:dyDescent="0.2">
      <c r="A15" s="7"/>
      <c r="B15" s="7" t="s">
        <v>110</v>
      </c>
      <c r="C15" s="7"/>
      <c r="D15" s="159">
        <v>217</v>
      </c>
      <c r="E15" s="160"/>
      <c r="F15" s="161">
        <v>239</v>
      </c>
    </row>
    <row r="16" spans="1:6" ht="15" x14ac:dyDescent="0.2">
      <c r="A16" s="7"/>
      <c r="B16" s="7" t="s">
        <v>111</v>
      </c>
      <c r="C16" s="7"/>
      <c r="D16" s="162">
        <v>16</v>
      </c>
      <c r="E16" s="160"/>
      <c r="F16" s="163">
        <v>54</v>
      </c>
    </row>
    <row r="17" spans="1:6" ht="15" x14ac:dyDescent="0.2">
      <c r="A17" s="7"/>
      <c r="B17" s="7"/>
      <c r="C17" s="7"/>
      <c r="D17" s="159"/>
      <c r="E17" s="160"/>
      <c r="F17" s="161"/>
    </row>
    <row r="18" spans="1:6" ht="15" x14ac:dyDescent="0.2">
      <c r="A18" s="7" t="s">
        <v>112</v>
      </c>
      <c r="B18" s="7"/>
      <c r="C18" s="7"/>
      <c r="D18" s="164">
        <f>SUM(D13:D16)</f>
        <v>643</v>
      </c>
      <c r="E18" s="165"/>
      <c r="F18" s="166">
        <f>SUM(F13:F16)</f>
        <v>757</v>
      </c>
    </row>
    <row r="19" spans="1:6" ht="15" x14ac:dyDescent="0.2">
      <c r="A19" s="7"/>
      <c r="B19" s="7"/>
      <c r="C19" s="7"/>
      <c r="D19" s="159"/>
      <c r="E19" s="160"/>
      <c r="F19" s="161"/>
    </row>
    <row r="20" spans="1:6" ht="15" x14ac:dyDescent="0.2">
      <c r="A20" s="7" t="s">
        <v>113</v>
      </c>
      <c r="B20" s="7"/>
      <c r="C20" s="7"/>
      <c r="D20" s="159"/>
      <c r="E20" s="160"/>
      <c r="F20" s="161"/>
    </row>
    <row r="21" spans="1:6" ht="15" x14ac:dyDescent="0.2">
      <c r="A21" s="7"/>
      <c r="B21" s="7" t="s">
        <v>114</v>
      </c>
      <c r="C21" s="7"/>
      <c r="D21" s="159">
        <v>3926</v>
      </c>
      <c r="E21" s="160"/>
      <c r="F21" s="161">
        <v>356</v>
      </c>
    </row>
    <row r="22" spans="1:6" ht="15" x14ac:dyDescent="0.2">
      <c r="A22" s="7"/>
      <c r="B22" s="7" t="s">
        <v>115</v>
      </c>
      <c r="C22" s="7"/>
      <c r="D22" s="162">
        <v>-4329</v>
      </c>
      <c r="E22" s="160"/>
      <c r="F22" s="163">
        <v>1205</v>
      </c>
    </row>
    <row r="23" spans="1:6" ht="15" x14ac:dyDescent="0.2">
      <c r="A23" s="7"/>
      <c r="B23" s="7"/>
      <c r="C23" s="7"/>
      <c r="D23" s="159"/>
      <c r="E23" s="160"/>
      <c r="F23" s="161"/>
    </row>
    <row r="24" spans="1:6" ht="15" x14ac:dyDescent="0.2">
      <c r="A24" s="7" t="s">
        <v>116</v>
      </c>
      <c r="B24" s="7"/>
      <c r="C24" s="7"/>
      <c r="D24" s="164">
        <f>SUM(D18:D22)</f>
        <v>240</v>
      </c>
      <c r="E24" s="165"/>
      <c r="F24" s="166">
        <f>SUM(F18:F22)</f>
        <v>2318</v>
      </c>
    </row>
    <row r="25" spans="1:6" ht="15" x14ac:dyDescent="0.2">
      <c r="A25" s="7"/>
      <c r="B25" s="7" t="s">
        <v>117</v>
      </c>
      <c r="C25" s="7"/>
      <c r="D25" s="159">
        <v>0</v>
      </c>
      <c r="E25" s="160"/>
      <c r="F25" s="161">
        <v>0</v>
      </c>
    </row>
    <row r="26" spans="1:6" ht="15" x14ac:dyDescent="0.2">
      <c r="A26" s="7"/>
      <c r="B26" s="7" t="s">
        <v>118</v>
      </c>
      <c r="C26" s="7"/>
      <c r="D26" s="159">
        <v>-90</v>
      </c>
      <c r="E26" s="160"/>
      <c r="F26" s="161">
        <v>29</v>
      </c>
    </row>
    <row r="27" spans="1:6" ht="15" x14ac:dyDescent="0.2">
      <c r="A27" s="7"/>
      <c r="B27" s="7" t="s">
        <v>119</v>
      </c>
      <c r="C27" s="7"/>
      <c r="D27" s="159">
        <v>0</v>
      </c>
      <c r="E27" s="160"/>
      <c r="F27" s="161">
        <v>0</v>
      </c>
    </row>
    <row r="28" spans="1:6" ht="15" x14ac:dyDescent="0.2">
      <c r="A28" s="7"/>
      <c r="B28" s="7"/>
      <c r="C28" s="7"/>
      <c r="D28" s="159"/>
      <c r="E28" s="160"/>
      <c r="F28" s="161"/>
    </row>
    <row r="29" spans="1:6" ht="15" x14ac:dyDescent="0.2">
      <c r="A29" s="7" t="s">
        <v>120</v>
      </c>
      <c r="B29" s="7"/>
      <c r="C29" s="7"/>
      <c r="D29" s="167">
        <f>SUM(D24:D28)</f>
        <v>150</v>
      </c>
      <c r="E29" s="165"/>
      <c r="F29" s="168">
        <f>SUM(F24:F28)</f>
        <v>2347</v>
      </c>
    </row>
    <row r="30" spans="1:6" ht="15" x14ac:dyDescent="0.2">
      <c r="A30" s="7"/>
      <c r="B30" s="7"/>
      <c r="C30" s="7"/>
      <c r="D30" s="159"/>
      <c r="E30" s="160"/>
      <c r="F30" s="161"/>
    </row>
    <row r="31" spans="1:6" ht="15.75" x14ac:dyDescent="0.25">
      <c r="A31" s="146" t="s">
        <v>121</v>
      </c>
      <c r="B31" s="7"/>
      <c r="C31" s="7"/>
      <c r="D31" s="159"/>
      <c r="E31" s="160"/>
      <c r="F31" s="161"/>
    </row>
    <row r="32" spans="1:6" ht="15" x14ac:dyDescent="0.2">
      <c r="A32" s="7"/>
      <c r="B32" s="7"/>
      <c r="C32" s="7"/>
      <c r="D32" s="159"/>
      <c r="E32" s="160"/>
      <c r="F32" s="161"/>
    </row>
    <row r="33" spans="1:6" ht="15" x14ac:dyDescent="0.2">
      <c r="A33" s="7" t="s">
        <v>122</v>
      </c>
      <c r="B33" s="7"/>
      <c r="C33" s="7"/>
      <c r="D33" s="164">
        <v>-374</v>
      </c>
      <c r="E33" s="165"/>
      <c r="F33" s="166">
        <v>-2061</v>
      </c>
    </row>
    <row r="34" spans="1:6" ht="15" x14ac:dyDescent="0.2">
      <c r="A34" s="7"/>
      <c r="B34" s="7"/>
      <c r="C34" s="7"/>
      <c r="D34" s="159"/>
      <c r="E34" s="160"/>
      <c r="F34" s="161"/>
    </row>
    <row r="35" spans="1:6" ht="15.75" x14ac:dyDescent="0.25">
      <c r="A35" s="146" t="s">
        <v>123</v>
      </c>
      <c r="B35" s="7"/>
      <c r="C35" s="7"/>
      <c r="D35" s="159"/>
      <c r="E35" s="160"/>
      <c r="F35" s="161"/>
    </row>
    <row r="36" spans="1:6" ht="15" x14ac:dyDescent="0.2">
      <c r="A36" s="7"/>
      <c r="B36" s="7"/>
      <c r="C36" s="7"/>
      <c r="D36" s="159"/>
      <c r="E36" s="160"/>
      <c r="F36" s="161"/>
    </row>
    <row r="37" spans="1:6" ht="15" x14ac:dyDescent="0.2">
      <c r="A37" s="7" t="s">
        <v>124</v>
      </c>
      <c r="B37" s="7"/>
      <c r="C37" s="7"/>
      <c r="D37" s="169">
        <v>175</v>
      </c>
      <c r="E37" s="170"/>
      <c r="F37" s="171">
        <v>2386</v>
      </c>
    </row>
    <row r="38" spans="1:6" ht="15" x14ac:dyDescent="0.2">
      <c r="A38" s="7"/>
      <c r="B38" s="7"/>
      <c r="C38" s="7"/>
      <c r="D38" s="159"/>
      <c r="E38" s="160"/>
      <c r="F38" s="161"/>
    </row>
    <row r="39" spans="1:6" ht="15" x14ac:dyDescent="0.2">
      <c r="A39" s="7" t="s">
        <v>125</v>
      </c>
      <c r="B39" s="7"/>
      <c r="C39" s="7"/>
      <c r="D39" s="164">
        <f>D29+D33+D37</f>
        <v>-49</v>
      </c>
      <c r="E39" s="165"/>
      <c r="F39" s="166">
        <f>F29+F33+F37</f>
        <v>2672</v>
      </c>
    </row>
    <row r="40" spans="1:6" ht="15" x14ac:dyDescent="0.2">
      <c r="A40" s="7" t="s">
        <v>126</v>
      </c>
      <c r="B40" s="7"/>
      <c r="C40" s="7"/>
      <c r="D40" s="159">
        <v>10188</v>
      </c>
      <c r="E40" s="160"/>
      <c r="F40" s="161">
        <v>10093</v>
      </c>
    </row>
    <row r="41" spans="1:6" ht="15.75" thickBot="1" x14ac:dyDescent="0.25">
      <c r="A41" s="7" t="s">
        <v>127</v>
      </c>
      <c r="B41" s="7"/>
      <c r="C41" s="7"/>
      <c r="D41" s="172">
        <f>SUM(D39:D40)</f>
        <v>10139</v>
      </c>
      <c r="E41" s="165"/>
      <c r="F41" s="173">
        <f>SUM(F39:F40)</f>
        <v>12765</v>
      </c>
    </row>
    <row r="42" spans="1:6" ht="15" x14ac:dyDescent="0.2">
      <c r="A42" s="7"/>
      <c r="B42" s="7"/>
      <c r="C42" s="7"/>
      <c r="D42" s="165"/>
      <c r="E42" s="165"/>
      <c r="F42" s="165"/>
    </row>
    <row r="43" spans="1:6" ht="15" x14ac:dyDescent="0.2">
      <c r="A43" s="7"/>
      <c r="B43" s="7"/>
      <c r="C43" s="7"/>
      <c r="D43" s="7"/>
      <c r="E43" s="7"/>
    </row>
    <row r="44" spans="1:6" ht="35.25" customHeight="1" x14ac:dyDescent="0.2">
      <c r="A44" s="234" t="s">
        <v>128</v>
      </c>
      <c r="B44" s="235"/>
      <c r="C44" s="235"/>
      <c r="D44" s="235"/>
      <c r="E44" s="235"/>
      <c r="F44" s="235"/>
    </row>
    <row r="45" spans="1:6" ht="15" x14ac:dyDescent="0.2">
      <c r="A45" s="7"/>
      <c r="B45" s="7"/>
      <c r="C45" s="7"/>
      <c r="D45" s="7"/>
      <c r="E45" s="7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PL-ann sum</vt:lpstr>
      <vt:lpstr>Equity-ann</vt:lpstr>
      <vt:lpstr>CF-Ann</vt:lpstr>
      <vt:lpstr>BS!Print_Area</vt:lpstr>
      <vt:lpstr>'CF-Ann'!Print_Area</vt:lpstr>
      <vt:lpstr>'PL-ann sum'!Print_Area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cp:lastPrinted>2014-05-22T00:28:37Z</cp:lastPrinted>
  <dcterms:created xsi:type="dcterms:W3CDTF">2014-05-22T00:26:17Z</dcterms:created>
  <dcterms:modified xsi:type="dcterms:W3CDTF">2014-05-22T08:00:03Z</dcterms:modified>
</cp:coreProperties>
</file>